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ml.chartshapes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afs\Usuarios\DNE\Balance y Web\BALANCES\bal 2022 PRELIMINAR\Balance Preliminar FINAL\"/>
    </mc:Choice>
  </mc:AlternateContent>
  <bookViews>
    <workbookView xWindow="-15" yWindow="2385" windowWidth="10245" windowHeight="7860" tabRatio="701"/>
  </bookViews>
  <sheets>
    <sheet name="Notas" sheetId="2" r:id="rId1"/>
    <sheet name="Matriz 2022 UF" sheetId="12" r:id="rId2"/>
    <sheet name="Matriz 2022 ktep" sheetId="14" r:id="rId3"/>
    <sheet name="aux" sheetId="5" state="hidden" r:id="rId4"/>
    <sheet name="Figura1" sheetId="6" r:id="rId5"/>
    <sheet name="Figura2" sheetId="7" r:id="rId6"/>
    <sheet name="Figura3" sheetId="8" r:id="rId7"/>
    <sheet name="Figura4" sheetId="9" r:id="rId8"/>
    <sheet name="Figura5" sheetId="17" r:id="rId9"/>
    <sheet name="Figura6" sheetId="10" r:id="rId10"/>
    <sheet name="Figura7" sheetId="19" r:id="rId11"/>
  </sheets>
  <externalReferences>
    <externalReference r:id="rId12"/>
    <externalReference r:id="rId13"/>
  </externalReferences>
  <definedNames>
    <definedName name="\x" localSheetId="2">#REF!</definedName>
    <definedName name="\x" localSheetId="1">#REF!</definedName>
    <definedName name="\x">#REF!</definedName>
    <definedName name="\z" localSheetId="2">[1]DEMANDA!#REF!</definedName>
    <definedName name="\z" localSheetId="1">[1]DEMANDA!#REF!</definedName>
    <definedName name="\z">[1]DEMANDA!#REF!</definedName>
    <definedName name="Demanda">'[2]Demanda Cognos'!$A$1:$R$65536</definedName>
    <definedName name="DemandaMes">'[2]Demanda Cognos'!$A$5:$R$5</definedName>
    <definedName name="ElabSalida">[2]ElabSalida!$A$1:$E$65536</definedName>
    <definedName name="Inv_final">'[2]Inventario final'!$A$2:$F$250</definedName>
    <definedName name="Inv_inicial">'[2]Inventario inicial'!$A$2:$F$250</definedName>
    <definedName name="Movimientos">[2]MoviSalida!$A$1:$M$65536</definedName>
    <definedName name="VentasSalida">[2]VentasSalida!$A$1:$C$65536</definedName>
  </definedNames>
  <calcPr calcId="162913"/>
</workbook>
</file>

<file path=xl/calcChain.xml><?xml version="1.0" encoding="utf-8"?>
<calcChain xmlns="http://schemas.openxmlformats.org/spreadsheetml/2006/main">
  <c r="L87" i="5" l="1"/>
  <c r="K87" i="5"/>
  <c r="L37" i="5"/>
  <c r="L42" i="5"/>
  <c r="L46" i="5"/>
  <c r="L50" i="5"/>
  <c r="L54" i="5"/>
  <c r="L16" i="5" l="1"/>
  <c r="L94" i="5" l="1"/>
  <c r="L113" i="5" l="1"/>
  <c r="K95" i="5"/>
  <c r="D74" i="5" l="1"/>
  <c r="D73" i="5" s="1"/>
  <c r="C114" i="5" l="1"/>
  <c r="D114" i="5"/>
  <c r="E114" i="5"/>
  <c r="F114" i="5"/>
  <c r="G114" i="5"/>
  <c r="H114" i="5"/>
  <c r="I114" i="5"/>
  <c r="J114" i="5"/>
  <c r="K114" i="5"/>
  <c r="L114" i="5"/>
  <c r="B114" i="5"/>
  <c r="W31" i="14" l="1"/>
  <c r="W30" i="14"/>
  <c r="W29" i="14"/>
  <c r="W27" i="14"/>
  <c r="W26" i="14"/>
  <c r="W25" i="14"/>
  <c r="W24" i="14"/>
  <c r="W23" i="14"/>
  <c r="L95" i="5" l="1"/>
  <c r="L101" i="5" s="1"/>
  <c r="C23" i="5" l="1"/>
  <c r="C22" i="5" s="1"/>
  <c r="D23" i="5"/>
  <c r="D22" i="5" s="1"/>
  <c r="E23" i="5"/>
  <c r="F23" i="5"/>
  <c r="F22" i="5" s="1"/>
  <c r="G23" i="5"/>
  <c r="G22" i="5" s="1"/>
  <c r="H23" i="5"/>
  <c r="H22" i="5" s="1"/>
  <c r="I23" i="5"/>
  <c r="I22" i="5" s="1"/>
  <c r="J23" i="5"/>
  <c r="J22" i="5" s="1"/>
  <c r="K23" i="5"/>
  <c r="K22" i="5" s="1"/>
  <c r="L23" i="5"/>
  <c r="B23" i="5"/>
  <c r="B22" i="5" s="1"/>
  <c r="L18" i="5" l="1"/>
  <c r="E22" i="5"/>
  <c r="E6" i="5"/>
  <c r="L22" i="5"/>
  <c r="L6" i="5"/>
  <c r="L36" i="5"/>
  <c r="L41" i="5"/>
  <c r="L45" i="5"/>
  <c r="L49" i="5"/>
  <c r="L53" i="5"/>
  <c r="L74" i="5"/>
  <c r="L98" i="5"/>
  <c r="L69" i="5" l="1"/>
  <c r="L71" i="5"/>
  <c r="L73" i="5"/>
  <c r="L65" i="5"/>
  <c r="L55" i="5"/>
  <c r="L12" i="5"/>
  <c r="L10" i="5"/>
  <c r="L8" i="5"/>
  <c r="L20" i="5"/>
  <c r="L67" i="5"/>
  <c r="L14" i="5"/>
  <c r="L24" i="5" l="1"/>
  <c r="L75" i="5"/>
  <c r="K101" i="5"/>
  <c r="H95" i="5"/>
  <c r="H101" i="5" s="1"/>
  <c r="I95" i="5"/>
  <c r="I101" i="5" s="1"/>
  <c r="J95" i="5"/>
  <c r="J101" i="5" s="1"/>
  <c r="L56" i="5" l="1"/>
  <c r="J98" i="5"/>
  <c r="J74" i="5"/>
  <c r="J53" i="5"/>
  <c r="J49" i="5"/>
  <c r="J45" i="5"/>
  <c r="J41" i="5"/>
  <c r="J36" i="5"/>
  <c r="J18" i="5"/>
  <c r="J67" i="5" l="1"/>
  <c r="J73" i="5"/>
  <c r="J6" i="5"/>
  <c r="J8" i="5"/>
  <c r="J12" i="5"/>
  <c r="J16" i="5"/>
  <c r="J20" i="5"/>
  <c r="J14" i="5"/>
  <c r="J55" i="5"/>
  <c r="J69" i="5"/>
  <c r="J71" i="5"/>
  <c r="J10" i="5"/>
  <c r="J65" i="5"/>
  <c r="J37" i="5" l="1"/>
  <c r="J46" i="5"/>
  <c r="J42" i="5"/>
  <c r="J54" i="5"/>
  <c r="J50" i="5"/>
  <c r="J24" i="5"/>
  <c r="J75" i="5"/>
  <c r="G95" i="5"/>
  <c r="G101" i="5" s="1"/>
  <c r="J56" i="5" l="1"/>
  <c r="H53" i="5"/>
  <c r="G53" i="5"/>
  <c r="F53" i="5"/>
  <c r="E53" i="5"/>
  <c r="D53" i="5"/>
  <c r="C53" i="5"/>
  <c r="B53" i="5"/>
  <c r="I49" i="5"/>
  <c r="H49" i="5"/>
  <c r="G49" i="5"/>
  <c r="F49" i="5"/>
  <c r="E49" i="5"/>
  <c r="D49" i="5"/>
  <c r="C49" i="5"/>
  <c r="B49" i="5"/>
  <c r="H45" i="5"/>
  <c r="G45" i="5"/>
  <c r="F45" i="5"/>
  <c r="E45" i="5"/>
  <c r="D45" i="5"/>
  <c r="C45" i="5"/>
  <c r="B45" i="5"/>
  <c r="H41" i="5"/>
  <c r="G41" i="5"/>
  <c r="F41" i="5"/>
  <c r="E41" i="5"/>
  <c r="D41" i="5"/>
  <c r="C41" i="5"/>
  <c r="B41" i="5"/>
  <c r="I36" i="5"/>
  <c r="H36" i="5"/>
  <c r="G36" i="5"/>
  <c r="F36" i="5"/>
  <c r="E36" i="5"/>
  <c r="D36" i="5"/>
  <c r="C36" i="5"/>
  <c r="B36" i="5"/>
  <c r="C55" i="5" l="1"/>
  <c r="G55" i="5"/>
  <c r="D55" i="5"/>
  <c r="D42" i="5" s="1"/>
  <c r="H55" i="5"/>
  <c r="B55" i="5"/>
  <c r="F55" i="5"/>
  <c r="E55" i="5"/>
  <c r="E46" i="5" s="1"/>
  <c r="F74" i="5"/>
  <c r="F73" i="5" s="1"/>
  <c r="G74" i="5"/>
  <c r="H74" i="5"/>
  <c r="I74" i="5"/>
  <c r="K74" i="5"/>
  <c r="E74" i="5"/>
  <c r="E65" i="5" s="1"/>
  <c r="D71" i="5"/>
  <c r="C74" i="5"/>
  <c r="C69" i="5" s="1"/>
  <c r="B74" i="5"/>
  <c r="B67" i="5" s="1"/>
  <c r="I98" i="5"/>
  <c r="F95" i="5"/>
  <c r="F101" i="5" s="1"/>
  <c r="E95" i="5"/>
  <c r="D95" i="5"/>
  <c r="C95" i="5"/>
  <c r="B95" i="5"/>
  <c r="D98" i="5" l="1"/>
  <c r="H69" i="5"/>
  <c r="G67" i="5"/>
  <c r="B37" i="5"/>
  <c r="B46" i="5"/>
  <c r="C46" i="5"/>
  <c r="C42" i="5"/>
  <c r="C54" i="5"/>
  <c r="C37" i="5"/>
  <c r="C50" i="5"/>
  <c r="H37" i="5"/>
  <c r="E54" i="5"/>
  <c r="D46" i="5"/>
  <c r="D50" i="5"/>
  <c r="E42" i="5"/>
  <c r="D37" i="5"/>
  <c r="H50" i="5"/>
  <c r="F50" i="5"/>
  <c r="G42" i="5"/>
  <c r="H46" i="5"/>
  <c r="E50" i="5"/>
  <c r="K67" i="5"/>
  <c r="K71" i="5"/>
  <c r="H54" i="5"/>
  <c r="G46" i="5"/>
  <c r="F37" i="5"/>
  <c r="F54" i="5"/>
  <c r="D54" i="5"/>
  <c r="G54" i="5"/>
  <c r="F46" i="5"/>
  <c r="E37" i="5"/>
  <c r="B54" i="5"/>
  <c r="H42" i="5"/>
  <c r="G37" i="5"/>
  <c r="F42" i="5"/>
  <c r="B42" i="5"/>
  <c r="G50" i="5"/>
  <c r="B50" i="5"/>
  <c r="I73" i="5"/>
  <c r="I69" i="5"/>
  <c r="D69" i="5"/>
  <c r="G65" i="5"/>
  <c r="C67" i="5"/>
  <c r="E71" i="5"/>
  <c r="H67" i="5"/>
  <c r="E73" i="5"/>
  <c r="F69" i="5"/>
  <c r="C65" i="5"/>
  <c r="H65" i="5"/>
  <c r="D67" i="5"/>
  <c r="I67" i="5"/>
  <c r="E69" i="5"/>
  <c r="B71" i="5"/>
  <c r="G71" i="5"/>
  <c r="G73" i="5"/>
  <c r="B65" i="5"/>
  <c r="F71" i="5"/>
  <c r="D65" i="5"/>
  <c r="D75" i="5" s="1"/>
  <c r="I65" i="5"/>
  <c r="E67" i="5"/>
  <c r="B69" i="5"/>
  <c r="G69" i="5"/>
  <c r="C71" i="5"/>
  <c r="H71" i="5"/>
  <c r="H73" i="5"/>
  <c r="F65" i="5"/>
  <c r="F67" i="5"/>
  <c r="I71" i="5"/>
  <c r="E98" i="5"/>
  <c r="B98" i="5"/>
  <c r="F98" i="5"/>
  <c r="C98" i="5"/>
  <c r="G98" i="5"/>
  <c r="D56" i="5" l="1"/>
  <c r="C56" i="5"/>
  <c r="B56" i="5"/>
  <c r="E56" i="5"/>
  <c r="F56" i="5"/>
  <c r="H56" i="5"/>
  <c r="G56" i="5"/>
  <c r="G75" i="5"/>
  <c r="E75" i="5"/>
  <c r="C75" i="5"/>
  <c r="F75" i="5"/>
  <c r="B75" i="5"/>
  <c r="I75" i="5"/>
  <c r="H75" i="5"/>
  <c r="K36" i="5" l="1"/>
  <c r="K49" i="5"/>
  <c r="I53" i="5"/>
  <c r="I45" i="5"/>
  <c r="I41" i="5"/>
  <c r="B20" i="5"/>
  <c r="C20" i="5"/>
  <c r="D20" i="5"/>
  <c r="E20" i="5"/>
  <c r="F20" i="5"/>
  <c r="G20" i="5"/>
  <c r="H20" i="5"/>
  <c r="B18" i="5"/>
  <c r="C18" i="5"/>
  <c r="D18" i="5"/>
  <c r="E18" i="5"/>
  <c r="F18" i="5"/>
  <c r="G18" i="5"/>
  <c r="H18" i="5"/>
  <c r="B16" i="5"/>
  <c r="C16" i="5"/>
  <c r="D16" i="5"/>
  <c r="E16" i="5"/>
  <c r="F16" i="5"/>
  <c r="G16" i="5"/>
  <c r="H16" i="5"/>
  <c r="B14" i="5"/>
  <c r="C14" i="5"/>
  <c r="D14" i="5"/>
  <c r="E14" i="5"/>
  <c r="F14" i="5"/>
  <c r="G14" i="5"/>
  <c r="H14" i="5"/>
  <c r="E12" i="5"/>
  <c r="F12" i="5"/>
  <c r="G12" i="5"/>
  <c r="H12" i="5"/>
  <c r="B10" i="5"/>
  <c r="C10" i="5"/>
  <c r="D10" i="5"/>
  <c r="E10" i="5"/>
  <c r="F10" i="5"/>
  <c r="G10" i="5"/>
  <c r="H10" i="5"/>
  <c r="B8" i="5"/>
  <c r="C8" i="5"/>
  <c r="D8" i="5"/>
  <c r="E8" i="5"/>
  <c r="F8" i="5"/>
  <c r="G8" i="5"/>
  <c r="H8" i="5"/>
  <c r="H6" i="5"/>
  <c r="G6" i="5"/>
  <c r="F6" i="5"/>
  <c r="B6" i="5"/>
  <c r="B24" i="5" l="1"/>
  <c r="H24" i="5"/>
  <c r="E24" i="5"/>
  <c r="F24" i="5"/>
  <c r="C24" i="5"/>
  <c r="D24" i="5"/>
  <c r="G24" i="5"/>
  <c r="I55" i="5"/>
  <c r="I37" i="5" l="1"/>
  <c r="I42" i="5"/>
  <c r="I54" i="5"/>
  <c r="I46" i="5"/>
  <c r="I50" i="5"/>
  <c r="I20" i="5" l="1"/>
  <c r="I16" i="5"/>
  <c r="I6" i="5"/>
  <c r="I10" i="5"/>
  <c r="I8" i="5"/>
  <c r="I18" i="5"/>
  <c r="I14" i="5"/>
  <c r="I12" i="5"/>
  <c r="I56" i="5"/>
  <c r="I24" i="5" l="1"/>
  <c r="K18" i="5"/>
  <c r="K10" i="5"/>
  <c r="K6" i="5"/>
  <c r="K12" i="5"/>
  <c r="K16" i="5"/>
  <c r="K8" i="5"/>
  <c r="K14" i="5"/>
  <c r="K20" i="5"/>
  <c r="K98" i="5"/>
  <c r="K24" i="5" l="1"/>
  <c r="K53" i="5" l="1"/>
  <c r="K45" i="5"/>
  <c r="K41" i="5"/>
  <c r="K55" i="5" l="1"/>
  <c r="K65" i="5"/>
  <c r="K73" i="5"/>
  <c r="K69" i="5"/>
  <c r="K37" i="5" l="1"/>
  <c r="K46" i="5"/>
  <c r="K42" i="5"/>
  <c r="K54" i="5"/>
  <c r="K75" i="5"/>
  <c r="K50" i="5"/>
  <c r="K56" i="5" l="1"/>
</calcChain>
</file>

<file path=xl/sharedStrings.xml><?xml version="1.0" encoding="utf-8"?>
<sst xmlns="http://schemas.openxmlformats.org/spreadsheetml/2006/main" count="879" uniqueCount="200">
  <si>
    <t>Petróleo</t>
  </si>
  <si>
    <t>Carbón
mineral</t>
  </si>
  <si>
    <t>Gas
natural</t>
  </si>
  <si>
    <t>Hidro-
energía</t>
  </si>
  <si>
    <t>Eólica</t>
  </si>
  <si>
    <t>Solar</t>
  </si>
  <si>
    <t>Leña</t>
  </si>
  <si>
    <t>Residuos
de biomasa</t>
  </si>
  <si>
    <t>Primarias
biocomb.</t>
  </si>
  <si>
    <t>GLP</t>
  </si>
  <si>
    <t>Gasolina/
 Bioetanol</t>
  </si>
  <si>
    <t>Queroseno/
 Turbo</t>
  </si>
  <si>
    <t>Coque de
petróleo</t>
  </si>
  <si>
    <t>No
energético</t>
  </si>
  <si>
    <t>Gas fuel</t>
  </si>
  <si>
    <t>Coque de
carbón</t>
  </si>
  <si>
    <t>Carbón 
vegetal</t>
  </si>
  <si>
    <t>Electricidad</t>
  </si>
  <si>
    <t>kbbl</t>
  </si>
  <si>
    <t>Gg</t>
  </si>
  <si>
    <r>
      <t>Mm</t>
    </r>
    <r>
      <rPr>
        <b/>
        <vertAlign val="superscript"/>
        <sz val="9"/>
        <rFont val="Calibri"/>
        <family val="2"/>
        <scheme val="minor"/>
      </rPr>
      <t>3</t>
    </r>
  </si>
  <si>
    <t>GWh</t>
  </si>
  <si>
    <t>kbep</t>
  </si>
  <si>
    <t>Producción</t>
  </si>
  <si>
    <t>Importación</t>
  </si>
  <si>
    <t>Exportación</t>
  </si>
  <si>
    <t>Variación de inventario</t>
  </si>
  <si>
    <t>No aprovechado</t>
  </si>
  <si>
    <t>OFERTA TOTAL</t>
  </si>
  <si>
    <t>Refinería</t>
  </si>
  <si>
    <t>Centrales eléctricas servicio público</t>
  </si>
  <si>
    <t>Centrales eléctricas autoproducción</t>
  </si>
  <si>
    <t>Destilerías de biomasa</t>
  </si>
  <si>
    <t>Plantas de biodiesel</t>
  </si>
  <si>
    <t>TRANSFORMACION TOTAL</t>
  </si>
  <si>
    <t>Consumo propio</t>
  </si>
  <si>
    <t>Pérdidas</t>
  </si>
  <si>
    <t>AJUSTE</t>
  </si>
  <si>
    <t>-</t>
  </si>
  <si>
    <t>Residencial</t>
  </si>
  <si>
    <t>Comercial/Servicios/Sector público</t>
  </si>
  <si>
    <t>Transporte</t>
  </si>
  <si>
    <t>Industrial</t>
  </si>
  <si>
    <t>No identificado</t>
  </si>
  <si>
    <t>CONSUMO FINAL ENERGETICO</t>
  </si>
  <si>
    <t>Consumo final no energético</t>
  </si>
  <si>
    <t>CONSUMO FINAL TOTAL</t>
  </si>
  <si>
    <t>BALANCE PRELIMINAR</t>
  </si>
  <si>
    <t>OBSERVACIONES GENERALES:</t>
  </si>
  <si>
    <t>1)</t>
  </si>
  <si>
    <t>Los flujos energéticos se expresan en unidades físicas de medida, que dependiendo de cada fuente pueden ser unidades de volumen o de masa, salvo en algunos casos</t>
  </si>
  <si>
    <t>expresadas en una unidad común. A continuación se presentan las unidades utilizadas para cada energético.</t>
  </si>
  <si>
    <t>Energético</t>
  </si>
  <si>
    <t>Unidades</t>
  </si>
  <si>
    <t>Miles de barriles</t>
  </si>
  <si>
    <t>Gas natural</t>
  </si>
  <si>
    <r>
      <t>Mm</t>
    </r>
    <r>
      <rPr>
        <vertAlign val="superscript"/>
        <sz val="8"/>
        <rFont val="Verdana"/>
        <family val="2"/>
      </rPr>
      <t>3</t>
    </r>
  </si>
  <si>
    <t>Gasolina/Bioetanol</t>
  </si>
  <si>
    <t>Miles de metros cúbicos</t>
  </si>
  <si>
    <t>Queroseno/Turbo</t>
  </si>
  <si>
    <t>Carbón mineral</t>
  </si>
  <si>
    <t>Primarias biocombustibles</t>
  </si>
  <si>
    <t>Coque de petróleo</t>
  </si>
  <si>
    <t>Coque de carbón</t>
  </si>
  <si>
    <t>Carbón vegetal</t>
  </si>
  <si>
    <t>Hidroenergía</t>
  </si>
  <si>
    <t>Residuos de biomasa</t>
  </si>
  <si>
    <t>Miles de barriles equivalentes de petróleo</t>
  </si>
  <si>
    <t>No energético</t>
  </si>
  <si>
    <t>2)</t>
  </si>
  <si>
    <t>Carbón mineral:</t>
  </si>
  <si>
    <t>Hidroenergía:</t>
  </si>
  <si>
    <t>Eólica:</t>
  </si>
  <si>
    <t>Solar:</t>
  </si>
  <si>
    <t>Residuos de biomasa:</t>
  </si>
  <si>
    <t>3)</t>
  </si>
  <si>
    <t>GLP:</t>
  </si>
  <si>
    <t>corresponde a gas licuado de petróleo e incluye: supergas y propano.</t>
  </si>
  <si>
    <t>Gasolina/Bioetanol:</t>
  </si>
  <si>
    <t>incluye gasolina aviación, gasolina automotora y bioetanol.</t>
  </si>
  <si>
    <t>Queroseno/Turbo:</t>
  </si>
  <si>
    <t>incluye queroseno y turbocombustible (jet A1).</t>
  </si>
  <si>
    <t>Coque de petróleo:</t>
  </si>
  <si>
    <t>No energético:</t>
  </si>
  <si>
    <t>Coque de carbón:</t>
  </si>
  <si>
    <t>corresponde a coque de hulla.</t>
  </si>
  <si>
    <t>Búnker internacional</t>
  </si>
  <si>
    <t>Diésel oil/
 Biodiésel</t>
  </si>
  <si>
    <t>Fueloil</t>
  </si>
  <si>
    <t>Diésel oil/Biodiésel:</t>
  </si>
  <si>
    <t>ABASTECIMIENTO DE ENERGÍA POR FUENTE</t>
  </si>
  <si>
    <t>ktep</t>
  </si>
  <si>
    <t>electricidad importada</t>
  </si>
  <si>
    <t>(%)</t>
  </si>
  <si>
    <t>electricidad origen hidro</t>
  </si>
  <si>
    <t>electricidad origen eólica</t>
  </si>
  <si>
    <t>gas natural</t>
  </si>
  <si>
    <t>petróleo y derivados</t>
  </si>
  <si>
    <t>carbón y coque</t>
  </si>
  <si>
    <t>biomasa</t>
  </si>
  <si>
    <t>TOTAL</t>
  </si>
  <si>
    <t>Centrales Térmicas (Turbinas Ciclo Rankine - Vapor)</t>
  </si>
  <si>
    <t>Centrales Térmicas (Turbinas Ciclo Brayton -  Gas)</t>
  </si>
  <si>
    <t>Centrales Térmicas (Motores)</t>
  </si>
  <si>
    <t>Total Fósil</t>
  </si>
  <si>
    <t>Total Biomasa</t>
  </si>
  <si>
    <t>Generadores Hidráulicos</t>
  </si>
  <si>
    <t>Total Hidráulica</t>
  </si>
  <si>
    <t>Generadores Eólicos</t>
  </si>
  <si>
    <t>Total Eólica</t>
  </si>
  <si>
    <t>Generadores Solares</t>
  </si>
  <si>
    <t>Total Solar</t>
  </si>
  <si>
    <t>Térmica - fósil</t>
  </si>
  <si>
    <t>Térmica - biomasa</t>
  </si>
  <si>
    <t>Hidro</t>
  </si>
  <si>
    <t>GENERACION TOTAL</t>
  </si>
  <si>
    <t>POTENCIA INSTALADA POR FUENTE</t>
  </si>
  <si>
    <t>Fósil</t>
  </si>
  <si>
    <t>Biomasa</t>
  </si>
  <si>
    <t xml:space="preserve">GENERACIÓN DE ELECTRICIDAD POR FUENTE </t>
  </si>
  <si>
    <t>MW</t>
  </si>
  <si>
    <t>consumo final electricidad (ktep)</t>
  </si>
  <si>
    <t>consumo final electricidad (GWh)</t>
  </si>
  <si>
    <t>Consumo final eléctrico per cápita (kWh/hab)</t>
  </si>
  <si>
    <t xml:space="preserve">El objetivo principal del Balance Energético Preliminar es disponer de resultados de Balance de manera anticipada a la publicación de Balance Energético Nacional (BEN) que </t>
  </si>
  <si>
    <t xml:space="preserve">el Ministerio de Industria, Energía y Minería (MIEM) realiza todos los años. Se destaca que el Balance Preliminar no sustituye al BEN, sino que constituye una primera </t>
  </si>
  <si>
    <t>aproximación a la información anual de oferta y demanda de energía a nivel nacional, desagregada por fuente y sector económico de consumo, con carácter “preliminar”.</t>
  </si>
  <si>
    <t>Mil millones de gramos
(equivalente a miles de toneladas)</t>
  </si>
  <si>
    <t>Incluido en el presente documento:</t>
  </si>
  <si>
    <t>A continuación, se detallan ciertas aclaraciones para algunas denominaciones de fuentes energéticas que se incluyen en la matriz:</t>
  </si>
  <si>
    <t>se considera metodología de OLADE.</t>
  </si>
  <si>
    <t xml:space="preserve">incluye coque de petróleo calcinado, sin calcinar y coque de refinería. </t>
  </si>
  <si>
    <t>Gigavatio-hora</t>
  </si>
  <si>
    <t>Metodología - Balance Preliminar.pdf</t>
  </si>
  <si>
    <t xml:space="preserve">que se utilizan unidades de energía. Por esta razón, no se presentan resultados totales dado que para realizar la agregación de las fuentes las mismas deben estar </t>
  </si>
  <si>
    <t>incluye generadores de gran porte y microgeneración conectada a la red. Se considera metodología de OLADE.</t>
  </si>
  <si>
    <t>incluye energía solar fotovoltaica y energía solar térmica. Para solar fotovoltaica se considera metodología de OLADE.</t>
  </si>
  <si>
    <t>incluye solventes, lubricantes, asfaltos y azufre líquido.</t>
  </si>
  <si>
    <t>solar</t>
  </si>
  <si>
    <t>Diésel oil/Biodiésel</t>
  </si>
  <si>
    <t xml:space="preserve"> </t>
  </si>
  <si>
    <t>Millones de metros cúbicos (1 atm, 15 ºC)</t>
  </si>
  <si>
    <t>incluye gas oil y biodiésel.</t>
  </si>
  <si>
    <r>
      <t>10</t>
    </r>
    <r>
      <rPr>
        <vertAlign val="superscript"/>
        <sz val="8"/>
        <rFont val="Verdana"/>
        <family val="2"/>
      </rPr>
      <t>3</t>
    </r>
    <r>
      <rPr>
        <sz val="8"/>
        <rFont val="Verdana"/>
        <family val="2"/>
      </rPr>
      <t>m</t>
    </r>
    <r>
      <rPr>
        <vertAlign val="superscript"/>
        <sz val="8"/>
        <rFont val="Verdana"/>
        <family val="2"/>
      </rPr>
      <t>3</t>
    </r>
  </si>
  <si>
    <r>
      <t>10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m</t>
    </r>
    <r>
      <rPr>
        <b/>
        <vertAlign val="superscript"/>
        <sz val="9"/>
        <rFont val="Calibri"/>
        <family val="2"/>
        <scheme val="minor"/>
      </rPr>
      <t>3</t>
    </r>
  </si>
  <si>
    <t/>
  </si>
  <si>
    <t>población (*) (miles de habitantes)</t>
  </si>
  <si>
    <t>Fuentes:</t>
  </si>
  <si>
    <t>Residuos industriales</t>
  </si>
  <si>
    <t>Residuos industriales:</t>
  </si>
  <si>
    <t>residuos industriales</t>
  </si>
  <si>
    <t>PIB (**) (M$ 2016)</t>
  </si>
  <si>
    <t xml:space="preserve"> M$ 2016 corresponde a millones de pesos a precios constantes de 2016.  </t>
  </si>
  <si>
    <t>Consumo final eléctrico/PIB (kWh/M$ 2016)</t>
  </si>
  <si>
    <t>incluye desechos tales como neumáticos fuera de uso, aceites usados, hidrocarburos recuperados de aguas de sentina, residuos de la industria del biodiésel, etc.</t>
  </si>
  <si>
    <t>Electricidad:</t>
  </si>
  <si>
    <t>4)</t>
  </si>
  <si>
    <t>Figura 1: Abastecimiento de energía por fuente</t>
  </si>
  <si>
    <t>Figura 2: Potencia instalada total por fuente</t>
  </si>
  <si>
    <t>Figura 3: Potencia instalada para cada fuente</t>
  </si>
  <si>
    <t>Figura 4: Generación de electricidad por fuente</t>
  </si>
  <si>
    <t>CONSUMO DE ELECTRICIDAD PER CÁPITA Y POR PIB</t>
  </si>
  <si>
    <t>Hidráulica</t>
  </si>
  <si>
    <t>consumo interno</t>
  </si>
  <si>
    <t>Figura 6: Indicadores</t>
  </si>
  <si>
    <t>Figura 5: Generación de electricidad por fuente y según expo/consumo interno</t>
  </si>
  <si>
    <t>exportación</t>
  </si>
  <si>
    <t>link a:</t>
  </si>
  <si>
    <t>Actividades primarias</t>
  </si>
  <si>
    <t>BALANCE ENERGÉTICO PRELIMINAR 2022</t>
  </si>
  <si>
    <t>FACTOR DE EMISIÓN DEL SIN</t>
  </si>
  <si>
    <t>Electricidad generada y entregada al SIN (GWh)</t>
  </si>
  <si>
    <t>Factor de emisión del SIN (t CO2/GWh)</t>
  </si>
  <si>
    <t>2022*</t>
  </si>
  <si>
    <t>Matriz 2022 UF</t>
  </si>
  <si>
    <t>Matriz 2022 ktep</t>
  </si>
  <si>
    <t>A su vez, se presenta la matriz 2022 preliminar siguiendo la metodología de OLADE en unidades energéticas (ktep, miles de toneladas equivalentes de petróleo).</t>
  </si>
  <si>
    <t>incluye cáscara de arroz y de girasol, bagazo de caña, licor negro, gases olorosos, metanol, casullo de cebada, residuos de la industria maderera y rumen.</t>
  </si>
  <si>
    <t>Primarias biocombustibles: considera la producción de bioetanol y biodiésel.</t>
  </si>
  <si>
    <t>Matriz preliminar 2022 UF (unidades físicas)</t>
  </si>
  <si>
    <t>Matriz preliminar 2022 ktep (unidades energéticas)</t>
  </si>
  <si>
    <r>
      <t>Figura 7: Factor de emisión de CO</t>
    </r>
    <r>
      <rPr>
        <vertAlign val="subscript"/>
        <sz val="9"/>
        <rFont val="Verdana"/>
        <family val="2"/>
      </rPr>
      <t>2</t>
    </r>
    <r>
      <rPr>
        <sz val="9"/>
        <rFont val="Verdana"/>
        <family val="2"/>
      </rPr>
      <t xml:space="preserve"> del SIN</t>
    </r>
  </si>
  <si>
    <t>Serie histórica 2012-2021.xls</t>
  </si>
  <si>
    <t>La pérdidas corresponden a quema de residuos de biomasa utilizados para producir vapor que fue venteado.</t>
  </si>
  <si>
    <t>incluye antracita, turba, alquitranes de hulla, brea y el carbón mineral utilizado en la industria del cemento.</t>
  </si>
  <si>
    <t>el consumo eléctrico asociado al transporte incluye flotas cautivas y particulares.</t>
  </si>
  <si>
    <t>5)</t>
  </si>
  <si>
    <t>OBSERVACIONES PARTICULARES - AÑO 2022</t>
  </si>
  <si>
    <t>En el caso de Diésel oil/Biodiésel, la exportación reportada corresponde toda a biodiésel.</t>
  </si>
  <si>
    <t>6)</t>
  </si>
  <si>
    <t>El consumo eléctrico asociado al transporte fue estimado por DNE-MIEM porque UTE no lo suministró.</t>
  </si>
  <si>
    <t>CONTENIDO DE LA PUBLICACIÓN:</t>
  </si>
  <si>
    <t>Acompañan a este documento:</t>
  </si>
  <si>
    <t xml:space="preserve">(*) Instituto Nacional de Estadística (INE), Uruguay: población estimada y proyectada por año, según sexo y edad simple, &lt;https://www.ine.gub.uy/c/document_library/get_file?uuid=2a5c1e6e-b02f-4a63-963f-925edea7c17e&amp;groupId=10181&gt; (24/03/2023). </t>
  </si>
  <si>
    <t>(**) Banco Central del Uruguay (BCU), Series del PIB por componentes del gasto en millones de pesos constantes de 2016, &lt;https://www.bcu.gub.uy/Estadisticas-e-Indicadores/Cuentas%20Nacionales/1.%20Gasto_K.xlsx&gt; (28/03/2023).</t>
  </si>
  <si>
    <r>
      <t>Emisiones de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por centrales eléctricas servicio público (Gg)</t>
    </r>
  </si>
  <si>
    <t>Los datos pueden sufrir modificaciones debido a ajustes en la fuente de información.</t>
  </si>
  <si>
    <t>7)</t>
  </si>
  <si>
    <t xml:space="preserve">Mix renovables * </t>
  </si>
  <si>
    <t>* Nota: mezcla de fuentes renovables que no se pueden discriminar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</si>
</sst>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.00\ _€_-;\-* #,##0.00\ _€_-;_-* &quot;-&quot;??\ _€_-;_-@_-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_ * #,##0.0_ ;_ * \-#,##0.0_ ;_ * &quot;-&quot;??_ ;_ @_ "/>
    <numFmt numFmtId="169" formatCode="_-[$€-2]* #,##0.00_-;\-[$€-2]* #,##0.00_-;_-[$€-2]* &quot;-&quot;??_-"/>
    <numFmt numFmtId="170" formatCode="_ * #,##0_ ;_ * \-#,##0_ ;_ * &quot;-&quot;_ ;_ @_ "/>
    <numFmt numFmtId="171" formatCode="_ * #,##0.00_ ;_ * \-#,##0.00_ ;_ * &quot;-&quot;??_ ;_ @_ "/>
    <numFmt numFmtId="172" formatCode="_-* #,##0.00\ _P_t_s_-;\-* #,##0.00\ _P_t_s_-;_-* &quot;-&quot;??\ _P_t_s_-;_-@_-"/>
    <numFmt numFmtId="173" formatCode="_-* #,##0.00\ _p_t_a_-;\-* #,##0.00\ _p_t_a_-;_-* &quot;-&quot;??\ _p_t_a_-;_-@_-"/>
    <numFmt numFmtId="174" formatCode="General_)"/>
    <numFmt numFmtId="175" formatCode="0_)"/>
    <numFmt numFmtId="176" formatCode="0.0_)"/>
    <numFmt numFmtId="177" formatCode="0.0%"/>
    <numFmt numFmtId="178" formatCode="0.0"/>
    <numFmt numFmtId="179" formatCode="\$#,##0\ ;\(\$#,##0\)"/>
    <numFmt numFmtId="180" formatCode="_ [$€]\ * #,##0.00_ ;_ [$€]\ * \-#,##0.00_ ;_ [$€]\ * &quot;-&quot;??_ ;_ @_ "/>
    <numFmt numFmtId="181" formatCode="#,"/>
    <numFmt numFmtId="182" formatCode="0.000_)"/>
    <numFmt numFmtId="183" formatCode="_ * #,##0.00_ ;_ * \-#,##0.00_ ;_ * \-??_ ;_ @_ "/>
  </numFmts>
  <fonts count="7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rgb="FF000000"/>
      <name val="Arial Black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color rgb="FF000000"/>
      <name val="Tahoma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rgb="FFFFFFFF"/>
      <name val="Arial"/>
      <family val="2"/>
    </font>
    <font>
      <sz val="10"/>
      <name val="MS Sans Serif"/>
      <family val="2"/>
    </font>
    <font>
      <b/>
      <sz val="1"/>
      <color indexed="8"/>
      <name val="Courier"/>
      <family val="3"/>
    </font>
    <font>
      <b/>
      <i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i/>
      <sz val="14"/>
      <name val="Roman"/>
      <family val="1"/>
      <charset val="255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sz val="10"/>
      <name val="Calibri"/>
      <family val="2"/>
    </font>
    <font>
      <sz val="12"/>
      <name val="Courier"/>
      <family val="3"/>
    </font>
    <font>
      <sz val="10"/>
      <name val="Times New Roman"/>
      <family val="1"/>
    </font>
    <font>
      <sz val="8"/>
      <name val="Arial"/>
      <family val="2"/>
    </font>
    <font>
      <sz val="12"/>
      <name val="Courier New"/>
      <family val="3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vertAlign val="superscript"/>
      <sz val="8"/>
      <name val="Verdana"/>
      <family val="2"/>
    </font>
    <font>
      <u/>
      <sz val="9"/>
      <name val="Verdana"/>
      <family val="2"/>
    </font>
    <font>
      <b/>
      <sz val="9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ang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  <font>
      <b/>
      <sz val="10"/>
      <color theme="1"/>
      <name val="Verdana"/>
      <family val="2"/>
    </font>
    <font>
      <vertAlign val="subscript"/>
      <sz val="9"/>
      <name val="Verdana"/>
      <family val="2"/>
    </font>
    <font>
      <vertAlign val="subscript"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6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54"/>
      </patternFill>
    </fill>
    <fill>
      <patternFill patternType="solid">
        <fgColor rgb="FF666699"/>
        <bgColor indexed="64"/>
      </patternFill>
    </fill>
    <fill>
      <patternFill patternType="solid">
        <fgColor rgb="FFFDF5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</borders>
  <cellStyleXfs count="209">
    <xf numFmtId="0" fontId="0" fillId="0" borderId="0"/>
    <xf numFmtId="0" fontId="6" fillId="0" borderId="0"/>
    <xf numFmtId="0" fontId="14" fillId="0" borderId="0"/>
    <xf numFmtId="0" fontId="15" fillId="4" borderId="0">
      <alignment horizontal="right" vertical="top"/>
    </xf>
    <xf numFmtId="0" fontId="16" fillId="5" borderId="0">
      <alignment horizontal="right" vertical="top"/>
    </xf>
    <xf numFmtId="0" fontId="16" fillId="6" borderId="0">
      <alignment horizontal="right" vertical="top"/>
    </xf>
    <xf numFmtId="0" fontId="17" fillId="7" borderId="0">
      <alignment horizontal="right" vertical="top"/>
    </xf>
    <xf numFmtId="0" fontId="18" fillId="0" borderId="0"/>
    <xf numFmtId="0" fontId="18" fillId="0" borderId="0"/>
    <xf numFmtId="0" fontId="18" fillId="0" borderId="0"/>
    <xf numFmtId="169" fontId="14" fillId="0" borderId="0" applyFont="0" applyFill="0" applyBorder="0" applyAlignment="0" applyProtection="0"/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2" fontId="23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27" fillId="0" borderId="0"/>
    <xf numFmtId="174" fontId="28" fillId="0" borderId="0"/>
    <xf numFmtId="175" fontId="2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29" fillId="0" borderId="0"/>
    <xf numFmtId="0" fontId="14" fillId="0" borderId="0"/>
    <xf numFmtId="0" fontId="29" fillId="0" borderId="0"/>
    <xf numFmtId="176" fontId="28" fillId="0" borderId="0"/>
    <xf numFmtId="0" fontId="14" fillId="0" borderId="0" applyNumberFormat="0" applyFont="0" applyFill="0" applyBorder="0" applyAlignment="0" applyProtection="0"/>
    <xf numFmtId="49" fontId="30" fillId="0" borderId="0"/>
    <xf numFmtId="49" fontId="30" fillId="0" borderId="0"/>
    <xf numFmtId="0" fontId="14" fillId="0" borderId="0" applyNumberFormat="0" applyFont="0" applyFill="0" applyBorder="0" applyAlignment="0" applyProtection="0"/>
    <xf numFmtId="175" fontId="28" fillId="0" borderId="0"/>
    <xf numFmtId="174" fontId="28" fillId="0" borderId="0"/>
    <xf numFmtId="0" fontId="6" fillId="0" borderId="0"/>
    <xf numFmtId="175" fontId="28" fillId="0" borderId="0"/>
    <xf numFmtId="0" fontId="29" fillId="0" borderId="0"/>
    <xf numFmtId="0" fontId="14" fillId="0" borderId="0"/>
    <xf numFmtId="174" fontId="28" fillId="0" borderId="0"/>
    <xf numFmtId="0" fontId="27" fillId="0" borderId="0"/>
    <xf numFmtId="176" fontId="31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6" fillId="0" borderId="0"/>
    <xf numFmtId="0" fontId="14" fillId="0" borderId="0"/>
    <xf numFmtId="49" fontId="30" fillId="0" borderId="0"/>
    <xf numFmtId="0" fontId="6" fillId="0" borderId="0"/>
    <xf numFmtId="0" fontId="6" fillId="0" borderId="0"/>
    <xf numFmtId="49" fontId="30" fillId="0" borderId="0"/>
    <xf numFmtId="176" fontId="28" fillId="0" borderId="0"/>
    <xf numFmtId="0" fontId="14" fillId="0" borderId="0"/>
    <xf numFmtId="174" fontId="28" fillId="0" borderId="0"/>
    <xf numFmtId="0" fontId="14" fillId="0" borderId="0"/>
    <xf numFmtId="176" fontId="28" fillId="0" borderId="0"/>
    <xf numFmtId="176" fontId="28" fillId="0" borderId="0"/>
    <xf numFmtId="0" fontId="6" fillId="0" borderId="0"/>
    <xf numFmtId="175" fontId="28" fillId="0" borderId="0"/>
    <xf numFmtId="0" fontId="14" fillId="0" borderId="0" applyNumberFormat="0" applyFont="0" applyFill="0" applyBorder="0" applyAlignment="0" applyProtection="0"/>
    <xf numFmtId="175" fontId="28" fillId="0" borderId="0"/>
    <xf numFmtId="0" fontId="6" fillId="0" borderId="0"/>
    <xf numFmtId="175" fontId="28" fillId="0" borderId="0"/>
    <xf numFmtId="174" fontId="28" fillId="0" borderId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ill="0" applyBorder="0" applyAlignment="0" applyProtection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4" fontId="28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6" fillId="10" borderId="0"/>
    <xf numFmtId="0" fontId="47" fillId="0" borderId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48" fillId="0" borderId="0">
      <protection locked="0"/>
    </xf>
    <xf numFmtId="181" fontId="48" fillId="0" borderId="0">
      <protection locked="0"/>
    </xf>
    <xf numFmtId="181" fontId="48" fillId="0" borderId="0">
      <protection locked="0"/>
    </xf>
    <xf numFmtId="181" fontId="48" fillId="0" borderId="0">
      <protection locked="0"/>
    </xf>
    <xf numFmtId="181" fontId="48" fillId="0" borderId="0">
      <protection locked="0"/>
    </xf>
    <xf numFmtId="181" fontId="48" fillId="0" borderId="0">
      <protection locked="0"/>
    </xf>
    <xf numFmtId="181" fontId="48" fillId="0" borderId="0">
      <protection locked="0"/>
    </xf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8"/>
    <xf numFmtId="165" fontId="4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42" fillId="0" borderId="0"/>
    <xf numFmtId="0" fontId="14" fillId="0" borderId="0"/>
    <xf numFmtId="0" fontId="42" fillId="0" borderId="0"/>
    <xf numFmtId="0" fontId="6" fillId="0" borderId="0"/>
    <xf numFmtId="175" fontId="28" fillId="0" borderId="0"/>
    <xf numFmtId="0" fontId="52" fillId="0" borderId="0" applyAlignment="0">
      <alignment horizontal="left" vertical="top" wrapText="1"/>
    </xf>
    <xf numFmtId="9" fontId="1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4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3" fillId="0" borderId="0">
      <alignment horizontal="left" indent="1"/>
    </xf>
    <xf numFmtId="0" fontId="54" fillId="11" borderId="0">
      <alignment horizontal="center" vertical="center"/>
    </xf>
    <xf numFmtId="17" fontId="55" fillId="11" borderId="0"/>
    <xf numFmtId="0" fontId="51" fillId="10" borderId="0">
      <alignment horizontal="left"/>
    </xf>
    <xf numFmtId="0" fontId="14" fillId="0" borderId="29" applyNumberFormat="0" applyFont="0" applyFill="0" applyAlignment="0" applyProtection="0"/>
    <xf numFmtId="0" fontId="14" fillId="0" borderId="29" applyNumberFormat="0" applyFont="0" applyFill="0" applyAlignment="0" applyProtection="0"/>
    <xf numFmtId="0" fontId="14" fillId="0" borderId="29" applyNumberFormat="0" applyFont="0" applyFill="0" applyAlignment="0" applyProtection="0"/>
    <xf numFmtId="9" fontId="42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9" borderId="0" applyNumberFormat="0" applyBorder="0" applyAlignment="0" applyProtection="0"/>
    <xf numFmtId="0" fontId="58" fillId="13" borderId="0" applyNumberFormat="0" applyBorder="0" applyAlignment="0" applyProtection="0"/>
    <xf numFmtId="0" fontId="59" fillId="30" borderId="34" applyNumberFormat="0" applyAlignment="0" applyProtection="0"/>
    <xf numFmtId="0" fontId="60" fillId="31" borderId="35" applyNumberFormat="0" applyAlignment="0" applyProtection="0"/>
    <xf numFmtId="0" fontId="61" fillId="0" borderId="0" applyNumberFormat="0" applyFill="0" applyBorder="0" applyAlignment="0" applyProtection="0"/>
    <xf numFmtId="0" fontId="62" fillId="14" borderId="0" applyNumberFormat="0" applyBorder="0" applyAlignment="0" applyProtection="0"/>
    <xf numFmtId="0" fontId="63" fillId="0" borderId="37" applyNumberFormat="0" applyFill="0" applyAlignment="0" applyProtection="0"/>
    <xf numFmtId="0" fontId="64" fillId="0" borderId="38" applyNumberFormat="0" applyFill="0" applyAlignment="0" applyProtection="0"/>
    <xf numFmtId="0" fontId="65" fillId="0" borderId="39" applyNumberFormat="0" applyFill="0" applyAlignment="0" applyProtection="0"/>
    <xf numFmtId="0" fontId="65" fillId="0" borderId="0" applyNumberFormat="0" applyFill="0" applyBorder="0" applyAlignment="0" applyProtection="0"/>
    <xf numFmtId="0" fontId="66" fillId="17" borderId="34" applyNumberFormat="0" applyAlignment="0" applyProtection="0"/>
    <xf numFmtId="0" fontId="67" fillId="0" borderId="36" applyNumberFormat="0" applyFill="0" applyAlignment="0" applyProtection="0"/>
    <xf numFmtId="183" fontId="68" fillId="0" borderId="0" applyFill="0" applyBorder="0" applyAlignment="0" applyProtection="0"/>
    <xf numFmtId="0" fontId="56" fillId="0" borderId="0"/>
    <xf numFmtId="0" fontId="56" fillId="0" borderId="0"/>
    <xf numFmtId="0" fontId="68" fillId="32" borderId="40" applyNumberFormat="0" applyAlignment="0" applyProtection="0"/>
    <xf numFmtId="0" fontId="69" fillId="30" borderId="41" applyNumberForma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4" fontId="56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167" fontId="8" fillId="2" borderId="15" xfId="0" applyNumberFormat="1" applyFont="1" applyFill="1" applyBorder="1" applyAlignment="1">
      <alignment horizontal="right" vertical="center" wrapText="1"/>
    </xf>
    <xf numFmtId="167" fontId="8" fillId="2" borderId="16" xfId="0" applyNumberFormat="1" applyFont="1" applyFill="1" applyBorder="1" applyAlignment="1">
      <alignment horizontal="right" vertical="center" wrapText="1"/>
    </xf>
    <xf numFmtId="168" fontId="8" fillId="2" borderId="15" xfId="0" applyNumberFormat="1" applyFont="1" applyFill="1" applyBorder="1" applyAlignment="1">
      <alignment horizontal="right" vertical="center" wrapText="1"/>
    </xf>
    <xf numFmtId="168" fontId="8" fillId="2" borderId="16" xfId="0" applyNumberFormat="1" applyFont="1" applyFill="1" applyBorder="1" applyAlignment="1">
      <alignment horizontal="right" vertical="center" wrapText="1"/>
    </xf>
    <xf numFmtId="168" fontId="8" fillId="2" borderId="18" xfId="0" applyNumberFormat="1" applyFont="1" applyFill="1" applyBorder="1" applyAlignment="1">
      <alignment horizontal="right" vertical="center" wrapText="1"/>
    </xf>
    <xf numFmtId="168" fontId="8" fillId="2" borderId="19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33" fillId="2" borderId="0" xfId="1" applyFont="1" applyFill="1" applyBorder="1" applyAlignment="1">
      <alignment horizontal="left" vertical="center" wrapText="1"/>
    </xf>
    <xf numFmtId="0" fontId="34" fillId="8" borderId="0" xfId="0" applyFont="1" applyFill="1" applyAlignment="1">
      <alignment vertical="center"/>
    </xf>
    <xf numFmtId="0" fontId="35" fillId="8" borderId="0" xfId="0" applyFont="1" applyFill="1" applyAlignment="1">
      <alignment vertical="center"/>
    </xf>
    <xf numFmtId="0" fontId="34" fillId="8" borderId="0" xfId="0" applyFont="1" applyFill="1" applyAlignment="1">
      <alignment horizontal="right" vertical="center"/>
    </xf>
    <xf numFmtId="167" fontId="36" fillId="9" borderId="12" xfId="1" applyNumberFormat="1" applyFont="1" applyFill="1" applyBorder="1" applyAlignment="1">
      <alignment horizontal="left" vertical="center" wrapText="1"/>
    </xf>
    <xf numFmtId="167" fontId="37" fillId="9" borderId="12" xfId="1" applyNumberFormat="1" applyFont="1" applyFill="1" applyBorder="1" applyAlignment="1">
      <alignment horizontal="left" vertical="center" wrapText="1"/>
    </xf>
    <xf numFmtId="167" fontId="37" fillId="9" borderId="12" xfId="1" applyNumberFormat="1" applyFont="1" applyFill="1" applyBorder="1" applyAlignment="1">
      <alignment horizontal="center" vertical="center" wrapText="1"/>
    </xf>
    <xf numFmtId="167" fontId="37" fillId="9" borderId="12" xfId="1" applyNumberFormat="1" applyFont="1" applyFill="1" applyBorder="1" applyAlignment="1">
      <alignment horizontal="left" vertical="center" wrapText="1" indent="1"/>
    </xf>
    <xf numFmtId="0" fontId="39" fillId="8" borderId="0" xfId="0" applyFont="1" applyFill="1" applyAlignment="1">
      <alignment vertical="center"/>
    </xf>
    <xf numFmtId="0" fontId="34" fillId="8" borderId="0" xfId="0" quotePrefix="1" applyFont="1" applyFill="1" applyAlignment="1">
      <alignment vertical="center"/>
    </xf>
    <xf numFmtId="0" fontId="34" fillId="8" borderId="0" xfId="0" applyFont="1" applyFill="1" applyAlignment="1">
      <alignment horizontal="left" vertical="center" indent="2"/>
    </xf>
    <xf numFmtId="0" fontId="34" fillId="8" borderId="0" xfId="0" applyFont="1" applyFill="1" applyAlignment="1">
      <alignment horizontal="left" vertical="center"/>
    </xf>
    <xf numFmtId="0" fontId="40" fillId="8" borderId="0" xfId="0" applyFont="1" applyFill="1" applyAlignment="1">
      <alignment vertical="center"/>
    </xf>
    <xf numFmtId="0" fontId="41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/>
    </xf>
    <xf numFmtId="9" fontId="44" fillId="0" borderId="0" xfId="97" applyFont="1" applyFill="1" applyBorder="1" applyAlignment="1" applyProtection="1">
      <alignment vertical="center"/>
    </xf>
    <xf numFmtId="176" fontId="45" fillId="0" borderId="0" xfId="60" applyFont="1" applyFill="1" applyBorder="1"/>
    <xf numFmtId="176" fontId="45" fillId="0" borderId="0" xfId="60" applyFont="1" applyFill="1" applyBorder="1" applyAlignment="1" applyProtection="1">
      <alignment horizontal="left" vertical="center"/>
    </xf>
    <xf numFmtId="176" fontId="44" fillId="0" borderId="0" xfId="60" applyFont="1" applyFill="1" applyBorder="1" applyAlignment="1" applyProtection="1">
      <alignment horizontal="left" vertical="center"/>
    </xf>
    <xf numFmtId="176" fontId="43" fillId="0" borderId="0" xfId="60" applyFont="1" applyFill="1" applyBorder="1"/>
    <xf numFmtId="9" fontId="44" fillId="0" borderId="0" xfId="97" applyNumberFormat="1" applyFont="1" applyFill="1" applyBorder="1"/>
    <xf numFmtId="9" fontId="44" fillId="0" borderId="0" xfId="97" applyFont="1" applyFill="1" applyBorder="1"/>
    <xf numFmtId="176" fontId="43" fillId="0" borderId="0" xfId="60" applyFont="1" applyFill="1" applyBorder="1" applyAlignment="1" applyProtection="1">
      <alignment horizontal="left" vertical="center"/>
    </xf>
    <xf numFmtId="176" fontId="44" fillId="0" borderId="0" xfId="60" applyFont="1" applyFill="1" applyBorder="1" applyAlignment="1">
      <alignment vertical="center"/>
    </xf>
    <xf numFmtId="176" fontId="43" fillId="0" borderId="32" xfId="60" applyFont="1" applyFill="1" applyBorder="1" applyAlignment="1" applyProtection="1">
      <alignment horizontal="center" vertical="center"/>
    </xf>
    <xf numFmtId="1" fontId="43" fillId="0" borderId="26" xfId="60" applyNumberFormat="1" applyFont="1" applyFill="1" applyBorder="1" applyAlignment="1" applyProtection="1">
      <alignment horizontal="right" vertical="center"/>
    </xf>
    <xf numFmtId="176" fontId="43" fillId="0" borderId="0" xfId="60" applyFont="1" applyFill="1" applyBorder="1" applyAlignment="1">
      <alignment vertical="center"/>
    </xf>
    <xf numFmtId="167" fontId="44" fillId="0" borderId="27" xfId="60" applyNumberFormat="1" applyFont="1" applyFill="1" applyBorder="1" applyAlignment="1" applyProtection="1">
      <alignment vertical="center"/>
    </xf>
    <xf numFmtId="167" fontId="44" fillId="0" borderId="0" xfId="60" applyNumberFormat="1" applyFont="1" applyFill="1" applyBorder="1" applyAlignment="1" applyProtection="1">
      <alignment vertical="center"/>
    </xf>
    <xf numFmtId="9" fontId="44" fillId="0" borderId="27" xfId="60" applyNumberFormat="1" applyFont="1" applyFill="1" applyBorder="1" applyAlignment="1" applyProtection="1">
      <alignment vertical="center"/>
    </xf>
    <xf numFmtId="9" fontId="44" fillId="0" borderId="0" xfId="60" applyNumberFormat="1" applyFont="1" applyFill="1" applyBorder="1" applyAlignment="1" applyProtection="1">
      <alignment vertical="center"/>
    </xf>
    <xf numFmtId="167" fontId="44" fillId="0" borderId="0" xfId="60" applyNumberFormat="1" applyFont="1" applyFill="1" applyBorder="1" applyAlignment="1" applyProtection="1">
      <alignment horizontal="right" vertical="center"/>
    </xf>
    <xf numFmtId="9" fontId="44" fillId="0" borderId="0" xfId="97" applyFont="1" applyFill="1" applyBorder="1" applyAlignment="1">
      <alignment vertical="center"/>
    </xf>
    <xf numFmtId="177" fontId="44" fillId="0" borderId="0" xfId="97" applyNumberFormat="1" applyFont="1" applyFill="1" applyBorder="1" applyAlignment="1">
      <alignment vertical="center"/>
    </xf>
    <xf numFmtId="167" fontId="43" fillId="0" borderId="30" xfId="60" applyNumberFormat="1" applyFont="1" applyFill="1" applyBorder="1" applyAlignment="1" applyProtection="1">
      <alignment vertical="center"/>
    </xf>
    <xf numFmtId="9" fontId="43" fillId="0" borderId="31" xfId="60" applyNumberFormat="1" applyFont="1" applyFill="1" applyBorder="1" applyAlignment="1" applyProtection="1">
      <alignment vertical="center"/>
    </xf>
    <xf numFmtId="9" fontId="43" fillId="0" borderId="25" xfId="60" applyNumberFormat="1" applyFont="1" applyFill="1" applyBorder="1" applyAlignment="1" applyProtection="1">
      <alignment vertical="center"/>
    </xf>
    <xf numFmtId="176" fontId="44" fillId="0" borderId="0" xfId="60" quotePrefix="1" applyFont="1" applyFill="1" applyBorder="1" applyAlignment="1">
      <alignment vertical="center"/>
    </xf>
    <xf numFmtId="178" fontId="44" fillId="0" borderId="0" xfId="60" applyNumberFormat="1" applyFont="1" applyFill="1" applyBorder="1" applyAlignment="1">
      <alignment vertical="center"/>
    </xf>
    <xf numFmtId="176" fontId="44" fillId="0" borderId="0" xfId="60" applyFont="1" applyFill="1" applyBorder="1"/>
    <xf numFmtId="175" fontId="44" fillId="0" borderId="0" xfId="60" applyNumberFormat="1" applyFont="1" applyFill="1" applyBorder="1"/>
    <xf numFmtId="167" fontId="43" fillId="0" borderId="0" xfId="60" applyNumberFormat="1" applyFont="1" applyFill="1" applyBorder="1" applyAlignment="1" applyProtection="1">
      <alignment vertical="center"/>
    </xf>
    <xf numFmtId="167" fontId="43" fillId="0" borderId="0" xfId="60" applyNumberFormat="1" applyFont="1" applyFill="1" applyBorder="1" applyAlignment="1" applyProtection="1">
      <alignment horizontal="right" vertical="center"/>
    </xf>
    <xf numFmtId="9" fontId="44" fillId="0" borderId="0" xfId="97" applyFont="1" applyFill="1" applyBorder="1" applyAlignment="1" applyProtection="1">
      <alignment horizontal="right" vertical="center"/>
    </xf>
    <xf numFmtId="167" fontId="44" fillId="0" borderId="27" xfId="55" applyNumberFormat="1" applyFont="1" applyFill="1" applyBorder="1" applyAlignment="1">
      <alignment horizontal="left" vertical="center" indent="2"/>
    </xf>
    <xf numFmtId="167" fontId="43" fillId="0" borderId="30" xfId="60" applyNumberFormat="1" applyFont="1" applyFill="1" applyBorder="1" applyAlignment="1">
      <alignment horizontal="left"/>
    </xf>
    <xf numFmtId="0" fontId="43" fillId="0" borderId="30" xfId="55" applyFont="1" applyFill="1" applyBorder="1" applyAlignment="1">
      <alignment horizontal="center" vertical="center" wrapText="1"/>
    </xf>
    <xf numFmtId="9" fontId="43" fillId="0" borderId="25" xfId="97" applyFont="1" applyFill="1" applyBorder="1"/>
    <xf numFmtId="167" fontId="43" fillId="0" borderId="30" xfId="60" applyNumberFormat="1" applyFont="1" applyFill="1" applyBorder="1" applyAlignment="1">
      <alignment horizontal="left" vertical="center"/>
    </xf>
    <xf numFmtId="167" fontId="43" fillId="0" borderId="27" xfId="60" applyNumberFormat="1" applyFont="1" applyFill="1" applyBorder="1" applyAlignment="1">
      <alignment horizontal="right" vertical="center"/>
    </xf>
    <xf numFmtId="9" fontId="43" fillId="0" borderId="0" xfId="97" applyFont="1" applyFill="1" applyBorder="1"/>
    <xf numFmtId="167" fontId="43" fillId="0" borderId="31" xfId="60" applyNumberFormat="1" applyFont="1" applyFill="1" applyBorder="1" applyAlignment="1">
      <alignment horizontal="right"/>
    </xf>
    <xf numFmtId="9" fontId="43" fillId="0" borderId="25" xfId="97" applyNumberFormat="1" applyFont="1" applyFill="1" applyBorder="1"/>
    <xf numFmtId="167" fontId="44" fillId="0" borderId="27" xfId="60" applyNumberFormat="1" applyFont="1" applyFill="1" applyBorder="1" applyAlignment="1" applyProtection="1">
      <alignment horizontal="left" vertical="center"/>
    </xf>
    <xf numFmtId="9" fontId="44" fillId="0" borderId="27" xfId="97" applyFont="1" applyFill="1" applyBorder="1" applyAlignment="1" applyProtection="1">
      <alignment horizontal="left" vertical="center"/>
    </xf>
    <xf numFmtId="167" fontId="43" fillId="0" borderId="27" xfId="60" applyNumberFormat="1" applyFont="1" applyFill="1" applyBorder="1" applyAlignment="1" applyProtection="1">
      <alignment horizontal="left" vertical="center"/>
    </xf>
    <xf numFmtId="9" fontId="43" fillId="0" borderId="31" xfId="97" applyFont="1" applyFill="1" applyBorder="1" applyAlignment="1" applyProtection="1">
      <alignment horizontal="left" vertical="center"/>
    </xf>
    <xf numFmtId="9" fontId="43" fillId="0" borderId="25" xfId="97" applyFont="1" applyFill="1" applyBorder="1" applyAlignment="1" applyProtection="1">
      <alignment horizontal="right" vertical="center"/>
    </xf>
    <xf numFmtId="167" fontId="44" fillId="0" borderId="30" xfId="60" applyNumberFormat="1" applyFont="1" applyFill="1" applyBorder="1" applyAlignment="1" applyProtection="1">
      <alignment horizontal="left" vertical="center"/>
    </xf>
    <xf numFmtId="167" fontId="44" fillId="0" borderId="24" xfId="60" applyNumberFormat="1" applyFont="1" applyFill="1" applyBorder="1" applyAlignment="1" applyProtection="1">
      <alignment horizontal="right" vertical="center"/>
    </xf>
    <xf numFmtId="9" fontId="44" fillId="0" borderId="31" xfId="97" applyFont="1" applyFill="1" applyBorder="1" applyAlignment="1" applyProtection="1">
      <alignment horizontal="left" vertical="center"/>
    </xf>
    <xf numFmtId="9" fontId="44" fillId="0" borderId="25" xfId="97" applyFont="1" applyFill="1" applyBorder="1" applyAlignment="1" applyProtection="1">
      <alignment horizontal="right" vertical="center"/>
    </xf>
    <xf numFmtId="9" fontId="44" fillId="0" borderId="25" xfId="97" applyNumberFormat="1" applyFont="1" applyFill="1" applyBorder="1" applyAlignment="1" applyProtection="1">
      <alignment horizontal="right" vertical="center"/>
    </xf>
    <xf numFmtId="176" fontId="44" fillId="0" borderId="32" xfId="60" applyFont="1" applyFill="1" applyBorder="1"/>
    <xf numFmtId="167" fontId="43" fillId="0" borderId="0" xfId="60" applyNumberFormat="1" applyFont="1" applyFill="1" applyBorder="1"/>
    <xf numFmtId="167" fontId="44" fillId="0" borderId="0" xfId="60" applyNumberFormat="1" applyFont="1" applyFill="1" applyBorder="1"/>
    <xf numFmtId="3" fontId="44" fillId="0" borderId="0" xfId="60" applyNumberFormat="1" applyFont="1" applyFill="1" applyBorder="1"/>
    <xf numFmtId="176" fontId="44" fillId="0" borderId="30" xfId="60" applyFont="1" applyFill="1" applyBorder="1"/>
    <xf numFmtId="176" fontId="44" fillId="0" borderId="24" xfId="60" applyFont="1" applyFill="1" applyBorder="1"/>
    <xf numFmtId="176" fontId="44" fillId="0" borderId="27" xfId="60" applyFont="1" applyFill="1" applyBorder="1"/>
    <xf numFmtId="176" fontId="43" fillId="0" borderId="27" xfId="60" applyFont="1" applyFill="1" applyBorder="1"/>
    <xf numFmtId="176" fontId="43" fillId="0" borderId="31" xfId="60" applyFont="1" applyFill="1" applyBorder="1"/>
    <xf numFmtId="167" fontId="43" fillId="0" borderId="25" xfId="60" applyNumberFormat="1" applyFont="1" applyFill="1" applyBorder="1"/>
    <xf numFmtId="0" fontId="7" fillId="2" borderId="1" xfId="163" applyFont="1" applyFill="1" applyBorder="1" applyAlignment="1">
      <alignment horizontal="left" vertical="center" wrapText="1"/>
    </xf>
    <xf numFmtId="0" fontId="7" fillId="2" borderId="5" xfId="163" applyFont="1" applyFill="1" applyBorder="1" applyAlignment="1">
      <alignment horizontal="left" vertical="center" wrapText="1"/>
    </xf>
    <xf numFmtId="0" fontId="9" fillId="2" borderId="7" xfId="163" applyFont="1" applyFill="1" applyBorder="1" applyAlignment="1">
      <alignment horizontal="center" vertical="center" wrapText="1"/>
    </xf>
    <xf numFmtId="0" fontId="9" fillId="2" borderId="8" xfId="163" applyFont="1" applyFill="1" applyBorder="1" applyAlignment="1">
      <alignment horizontal="center" vertical="center" wrapText="1"/>
    </xf>
    <xf numFmtId="167" fontId="12" fillId="3" borderId="10" xfId="163" applyNumberFormat="1" applyFont="1" applyFill="1" applyBorder="1" applyAlignment="1">
      <alignment horizontal="right" vertical="center" wrapText="1"/>
    </xf>
    <xf numFmtId="167" fontId="12" fillId="3" borderId="33" xfId="163" applyNumberFormat="1" applyFont="1" applyFill="1" applyBorder="1" applyAlignment="1">
      <alignment horizontal="right" vertical="center" wrapText="1"/>
    </xf>
    <xf numFmtId="0" fontId="11" fillId="2" borderId="11" xfId="163" applyFont="1" applyFill="1" applyBorder="1" applyAlignment="1">
      <alignment horizontal="left" vertical="center" wrapText="1"/>
    </xf>
    <xf numFmtId="167" fontId="12" fillId="3" borderId="12" xfId="163" applyNumberFormat="1" applyFont="1" applyFill="1" applyBorder="1" applyAlignment="1">
      <alignment horizontal="right" vertical="center" wrapText="1"/>
    </xf>
    <xf numFmtId="167" fontId="12" fillId="3" borderId="13" xfId="163" applyNumberFormat="1" applyFont="1" applyFill="1" applyBorder="1" applyAlignment="1">
      <alignment horizontal="right" vertical="center" wrapText="1"/>
    </xf>
    <xf numFmtId="0" fontId="7" fillId="2" borderId="14" xfId="163" applyFont="1" applyFill="1" applyBorder="1" applyAlignment="1">
      <alignment horizontal="left" vertical="center" wrapText="1"/>
    </xf>
    <xf numFmtId="0" fontId="7" fillId="2" borderId="11" xfId="163" applyFont="1" applyFill="1" applyBorder="1" applyAlignment="1">
      <alignment horizontal="left" vertical="center" wrapText="1"/>
    </xf>
    <xf numFmtId="0" fontId="7" fillId="2" borderId="17" xfId="163" applyFont="1" applyFill="1" applyBorder="1" applyAlignment="1">
      <alignment horizontal="left" vertical="center" wrapText="1"/>
    </xf>
    <xf numFmtId="182" fontId="44" fillId="0" borderId="0" xfId="60" applyNumberFormat="1" applyFont="1" applyFill="1" applyBorder="1"/>
    <xf numFmtId="167" fontId="43" fillId="0" borderId="24" xfId="60" applyNumberFormat="1" applyFont="1" applyFill="1" applyBorder="1" applyAlignment="1" applyProtection="1">
      <alignment vertical="center"/>
    </xf>
    <xf numFmtId="0" fontId="9" fillId="2" borderId="7" xfId="1" applyFont="1" applyFill="1" applyBorder="1" applyAlignment="1">
      <alignment horizontal="center" vertical="center" wrapText="1"/>
    </xf>
    <xf numFmtId="9" fontId="44" fillId="0" borderId="0" xfId="162" applyFont="1" applyFill="1" applyBorder="1"/>
    <xf numFmtId="176" fontId="72" fillId="0" borderId="0" xfId="60" applyFont="1" applyFill="1" applyBorder="1"/>
    <xf numFmtId="176" fontId="72" fillId="0" borderId="0" xfId="60" quotePrefix="1" applyFont="1" applyFill="1" applyBorder="1"/>
    <xf numFmtId="0" fontId="9" fillId="2" borderId="15" xfId="1" applyFont="1" applyFill="1" applyBorder="1" applyAlignment="1">
      <alignment horizontal="center" vertical="center" wrapText="1"/>
    </xf>
    <xf numFmtId="176" fontId="44" fillId="0" borderId="0" xfId="162" applyNumberFormat="1" applyFont="1" applyFill="1" applyBorder="1"/>
    <xf numFmtId="0" fontId="73" fillId="0" borderId="0" xfId="0" applyFont="1" applyAlignment="1">
      <alignment vertical="center"/>
    </xf>
    <xf numFmtId="167" fontId="12" fillId="3" borderId="13" xfId="208" applyNumberFormat="1" applyFont="1" applyFill="1" applyBorder="1" applyAlignment="1">
      <alignment horizontal="right" vertical="center" wrapText="1"/>
    </xf>
    <xf numFmtId="0" fontId="9" fillId="2" borderId="8" xfId="208" applyFont="1" applyFill="1" applyBorder="1" applyAlignment="1">
      <alignment horizontal="center" vertical="center" wrapText="1"/>
    </xf>
    <xf numFmtId="167" fontId="12" fillId="3" borderId="10" xfId="208" applyNumberFormat="1" applyFont="1" applyFill="1" applyBorder="1" applyAlignment="1">
      <alignment horizontal="right" vertical="center" wrapText="1"/>
    </xf>
    <xf numFmtId="167" fontId="12" fillId="3" borderId="12" xfId="208" applyNumberFormat="1" applyFont="1" applyFill="1" applyBorder="1" applyAlignment="1">
      <alignment horizontal="right" vertical="center" wrapText="1"/>
    </xf>
    <xf numFmtId="167" fontId="74" fillId="0" borderId="0" xfId="0" applyNumberFormat="1" applyFont="1" applyAlignment="1">
      <alignment vertical="center"/>
    </xf>
    <xf numFmtId="0" fontId="7" fillId="2" borderId="1" xfId="208" applyFont="1" applyFill="1" applyBorder="1" applyAlignment="1">
      <alignment horizontal="left" vertical="center" wrapText="1"/>
    </xf>
    <xf numFmtId="0" fontId="7" fillId="2" borderId="5" xfId="208" applyFont="1" applyFill="1" applyBorder="1" applyAlignment="1">
      <alignment horizontal="left" vertical="center" wrapText="1"/>
    </xf>
    <xf numFmtId="0" fontId="9" fillId="2" borderId="7" xfId="208" applyFont="1" applyFill="1" applyBorder="1" applyAlignment="1">
      <alignment horizontal="center" vertical="center" wrapText="1"/>
    </xf>
    <xf numFmtId="0" fontId="9" fillId="2" borderId="4" xfId="208" applyFont="1" applyFill="1" applyBorder="1" applyAlignment="1">
      <alignment horizontal="center" vertical="center" wrapText="1"/>
    </xf>
    <xf numFmtId="167" fontId="12" fillId="3" borderId="33" xfId="208" applyNumberFormat="1" applyFont="1" applyFill="1" applyBorder="1" applyAlignment="1">
      <alignment horizontal="right" vertical="center" wrapText="1"/>
    </xf>
    <xf numFmtId="167" fontId="12" fillId="33" borderId="33" xfId="208" applyNumberFormat="1" applyFont="1" applyFill="1" applyBorder="1" applyAlignment="1">
      <alignment horizontal="right" vertical="center" wrapText="1"/>
    </xf>
    <xf numFmtId="0" fontId="11" fillId="2" borderId="11" xfId="208" applyFont="1" applyFill="1" applyBorder="1" applyAlignment="1">
      <alignment horizontal="left" vertical="center" wrapText="1"/>
    </xf>
    <xf numFmtId="167" fontId="12" fillId="33" borderId="13" xfId="208" applyNumberFormat="1" applyFont="1" applyFill="1" applyBorder="1" applyAlignment="1">
      <alignment horizontal="right" vertical="center" wrapText="1"/>
    </xf>
    <xf numFmtId="0" fontId="7" fillId="2" borderId="14" xfId="208" applyFont="1" applyFill="1" applyBorder="1" applyAlignment="1">
      <alignment horizontal="left" vertical="center" wrapText="1"/>
    </xf>
    <xf numFmtId="0" fontId="7" fillId="2" borderId="11" xfId="208" applyFont="1" applyFill="1" applyBorder="1" applyAlignment="1">
      <alignment horizontal="left" vertical="center" wrapText="1"/>
    </xf>
    <xf numFmtId="167" fontId="8" fillId="33" borderId="42" xfId="208" applyNumberFormat="1" applyFont="1" applyFill="1" applyBorder="1" applyAlignment="1">
      <alignment horizontal="right" vertical="center" wrapText="1"/>
    </xf>
    <xf numFmtId="167" fontId="8" fillId="33" borderId="13" xfId="208" applyNumberFormat="1" applyFont="1" applyFill="1" applyBorder="1" applyAlignment="1">
      <alignment horizontal="right" vertical="center" wrapText="1"/>
    </xf>
    <xf numFmtId="0" fontId="7" fillId="2" borderId="17" xfId="208" applyFont="1" applyFill="1" applyBorder="1" applyAlignment="1">
      <alignment horizontal="left" vertical="center" wrapText="1"/>
    </xf>
    <xf numFmtId="176" fontId="44" fillId="0" borderId="25" xfId="60" applyFont="1" applyFill="1" applyBorder="1"/>
    <xf numFmtId="176" fontId="44" fillId="0" borderId="26" xfId="60" applyFont="1" applyFill="1" applyBorder="1"/>
    <xf numFmtId="176" fontId="43" fillId="0" borderId="25" xfId="60" applyFont="1" applyFill="1" applyBorder="1"/>
    <xf numFmtId="175" fontId="43" fillId="0" borderId="25" xfId="60" applyNumberFormat="1" applyFont="1" applyFill="1" applyBorder="1"/>
    <xf numFmtId="1" fontId="43" fillId="0" borderId="26" xfId="60" applyNumberFormat="1" applyFont="1" applyFill="1" applyBorder="1" applyAlignment="1" applyProtection="1">
      <alignment horizontal="left" vertical="center"/>
    </xf>
    <xf numFmtId="167" fontId="44" fillId="34" borderId="0" xfId="60" applyNumberFormat="1" applyFont="1" applyFill="1" applyBorder="1" applyAlignment="1" applyProtection="1">
      <alignment horizontal="right" vertical="center"/>
    </xf>
    <xf numFmtId="9" fontId="44" fillId="34" borderId="0" xfId="97" applyFont="1" applyFill="1" applyBorder="1" applyAlignment="1" applyProtection="1">
      <alignment horizontal="right" vertical="center"/>
    </xf>
    <xf numFmtId="176" fontId="44" fillId="34" borderId="0" xfId="60" applyFont="1" applyFill="1" applyBorder="1"/>
    <xf numFmtId="176" fontId="44" fillId="34" borderId="25" xfId="60" applyFont="1" applyFill="1" applyBorder="1"/>
    <xf numFmtId="167" fontId="44" fillId="34" borderId="25" xfId="60" applyNumberFormat="1" applyFont="1" applyFill="1" applyBorder="1" applyAlignment="1" applyProtection="1">
      <alignment horizontal="right" vertical="center"/>
    </xf>
    <xf numFmtId="167" fontId="44" fillId="34" borderId="0" xfId="60" applyNumberFormat="1" applyFont="1" applyFill="1" applyBorder="1" applyAlignment="1" applyProtection="1">
      <alignment vertical="center"/>
    </xf>
    <xf numFmtId="9" fontId="44" fillId="34" borderId="0" xfId="60" applyNumberFormat="1" applyFont="1" applyFill="1" applyBorder="1" applyAlignment="1" applyProtection="1">
      <alignment vertical="center"/>
    </xf>
    <xf numFmtId="167" fontId="43" fillId="34" borderId="24" xfId="60" applyNumberFormat="1" applyFont="1" applyFill="1" applyBorder="1" applyAlignment="1" applyProtection="1">
      <alignment vertical="center"/>
    </xf>
    <xf numFmtId="9" fontId="43" fillId="34" borderId="25" xfId="60" applyNumberFormat="1" applyFont="1" applyFill="1" applyBorder="1" applyAlignment="1" applyProtection="1">
      <alignment vertical="center"/>
    </xf>
    <xf numFmtId="175" fontId="44" fillId="0" borderId="0" xfId="162" applyNumberFormat="1" applyFont="1" applyFill="1" applyBorder="1"/>
    <xf numFmtId="176" fontId="72" fillId="0" borderId="0" xfId="60" applyFont="1" applyFill="1" applyBorder="1" applyAlignment="1"/>
    <xf numFmtId="177" fontId="44" fillId="0" borderId="0" xfId="162" applyNumberFormat="1" applyFont="1" applyFill="1" applyBorder="1"/>
    <xf numFmtId="10" fontId="44" fillId="0" borderId="0" xfId="162" applyNumberFormat="1" applyFont="1" applyFill="1" applyBorder="1"/>
    <xf numFmtId="167" fontId="37" fillId="9" borderId="22" xfId="1" applyNumberFormat="1" applyFont="1" applyFill="1" applyBorder="1" applyAlignment="1">
      <alignment horizontal="center" vertical="center" wrapText="1"/>
    </xf>
    <xf numFmtId="167" fontId="37" fillId="9" borderId="23" xfId="1" applyNumberFormat="1" applyFont="1" applyFill="1" applyBorder="1" applyAlignment="1">
      <alignment horizontal="center" vertical="center" wrapText="1"/>
    </xf>
    <xf numFmtId="167" fontId="37" fillId="9" borderId="10" xfId="1" applyNumberFormat="1" applyFont="1" applyFill="1" applyBorder="1" applyAlignment="1">
      <alignment horizontal="center" vertical="center" wrapText="1"/>
    </xf>
    <xf numFmtId="167" fontId="37" fillId="9" borderId="22" xfId="1" applyNumberFormat="1" applyFont="1" applyFill="1" applyBorder="1" applyAlignment="1">
      <alignment horizontal="left" vertical="center" wrapText="1" indent="1"/>
    </xf>
    <xf numFmtId="167" fontId="37" fillId="9" borderId="23" xfId="1" applyNumberFormat="1" applyFont="1" applyFill="1" applyBorder="1" applyAlignment="1">
      <alignment horizontal="left" vertical="center" wrapText="1" indent="1"/>
    </xf>
    <xf numFmtId="167" fontId="37" fillId="9" borderId="10" xfId="1" applyNumberFormat="1" applyFont="1" applyFill="1" applyBorder="1" applyAlignment="1">
      <alignment horizontal="left" vertical="center" wrapText="1" indent="1"/>
    </xf>
    <xf numFmtId="167" fontId="36" fillId="9" borderId="20" xfId="1" applyNumberFormat="1" applyFont="1" applyFill="1" applyBorder="1" applyAlignment="1">
      <alignment horizontal="center" vertical="center" wrapText="1"/>
    </xf>
    <xf numFmtId="167" fontId="36" fillId="9" borderId="21" xfId="1" applyNumberFormat="1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left" vertical="center" wrapText="1"/>
    </xf>
    <xf numFmtId="0" fontId="25" fillId="2" borderId="0" xfId="34" applyFill="1" applyBorder="1" applyAlignment="1" applyProtection="1">
      <alignment horizontal="center" vertical="center" wrapText="1"/>
    </xf>
    <xf numFmtId="0" fontId="24" fillId="2" borderId="0" xfId="113" applyFill="1" applyBorder="1" applyAlignment="1">
      <alignment horizontal="center" vertical="center" wrapText="1"/>
    </xf>
    <xf numFmtId="0" fontId="75" fillId="2" borderId="0" xfId="1" applyFont="1" applyFill="1" applyBorder="1" applyAlignment="1">
      <alignment horizontal="center" vertical="center" wrapText="1"/>
    </xf>
    <xf numFmtId="1" fontId="43" fillId="0" borderId="0" xfId="60" applyNumberFormat="1" applyFont="1" applyFill="1" applyBorder="1" applyAlignment="1" applyProtection="1">
      <alignment horizontal="center" vertical="center"/>
    </xf>
  </cellXfs>
  <cellStyles count="209">
    <cellStyle name="%" xfId="2"/>
    <cellStyle name="_Rid_1_S166_S70_S69" xfId="3"/>
    <cellStyle name="_Rid_16_S80_S62_S61" xfId="4"/>
    <cellStyle name="_Rid_2_S34_S33" xfId="5"/>
    <cellStyle name="_Rid_29_S202_S91_S90" xfId="6"/>
    <cellStyle name="=C:\WINNT\SYSTEM32\COMMAND.COM" xfId="164"/>
    <cellStyle name="20% - Accent1" xfId="165"/>
    <cellStyle name="20% - Accent2" xfId="166"/>
    <cellStyle name="20% - Accent3" xfId="167"/>
    <cellStyle name="20% - Accent4" xfId="168"/>
    <cellStyle name="20% - Accent5" xfId="169"/>
    <cellStyle name="20% - Accent6" xfId="170"/>
    <cellStyle name="40% - Accent1" xfId="171"/>
    <cellStyle name="40% - Accent2" xfId="172"/>
    <cellStyle name="40% - Accent3" xfId="173"/>
    <cellStyle name="40% - Accent4" xfId="174"/>
    <cellStyle name="40% - Accent5" xfId="175"/>
    <cellStyle name="40% - Accent6" xfId="176"/>
    <cellStyle name="60% - Accent1" xfId="177"/>
    <cellStyle name="60% - Accent2" xfId="178"/>
    <cellStyle name="60% - Accent3" xfId="179"/>
    <cellStyle name="60% - Accent4" xfId="180"/>
    <cellStyle name="60% - Accent5" xfId="181"/>
    <cellStyle name="60% - Accent6" xfId="182"/>
    <cellStyle name="Accent1" xfId="183"/>
    <cellStyle name="Accent2" xfId="184"/>
    <cellStyle name="Accent3" xfId="185"/>
    <cellStyle name="Accent4" xfId="186"/>
    <cellStyle name="Accent5" xfId="187"/>
    <cellStyle name="Accent6" xfId="188"/>
    <cellStyle name="Bad" xfId="189"/>
    <cellStyle name="Calculation" xfId="190"/>
    <cellStyle name="Check Cell" xfId="191"/>
    <cellStyle name="Comma0" xfId="115"/>
    <cellStyle name="Comma0 2" xfId="116"/>
    <cellStyle name="Comma0 2 2" xfId="117"/>
    <cellStyle name="Currency0" xfId="118"/>
    <cellStyle name="Currency0 2" xfId="119"/>
    <cellStyle name="Currency0 2 2" xfId="120"/>
    <cellStyle name="Date" xfId="121"/>
    <cellStyle name="Date 2" xfId="122"/>
    <cellStyle name="Date 2 2" xfId="123"/>
    <cellStyle name="datos principales" xfId="124"/>
    <cellStyle name="datos secundarios" xfId="125"/>
    <cellStyle name="Estilo 1" xfId="7"/>
    <cellStyle name="Estilo 1 2" xfId="8"/>
    <cellStyle name="Estilo 1 3" xfId="9"/>
    <cellStyle name="Euro" xfId="10"/>
    <cellStyle name="Euro 2" xfId="126"/>
    <cellStyle name="Euro 2 2" xfId="127"/>
    <cellStyle name="Explanatory Text" xfId="192"/>
    <cellStyle name="F2" xfId="11"/>
    <cellStyle name="F2 2" xfId="12"/>
    <cellStyle name="F2 3" xfId="13"/>
    <cellStyle name="F2 4" xfId="128"/>
    <cellStyle name="F3" xfId="14"/>
    <cellStyle name="F3 2" xfId="15"/>
    <cellStyle name="F3 3" xfId="16"/>
    <cellStyle name="F3 4" xfId="129"/>
    <cellStyle name="F4" xfId="17"/>
    <cellStyle name="F4 2" xfId="18"/>
    <cellStyle name="F4 3" xfId="19"/>
    <cellStyle name="F4 4" xfId="130"/>
    <cellStyle name="F5" xfId="20"/>
    <cellStyle name="F5 2" xfId="21"/>
    <cellStyle name="F5 3" xfId="22"/>
    <cellStyle name="F5 4" xfId="131"/>
    <cellStyle name="F6" xfId="23"/>
    <cellStyle name="F6 2" xfId="24"/>
    <cellStyle name="F6 3" xfId="25"/>
    <cellStyle name="F6 4" xfId="132"/>
    <cellStyle name="F7" xfId="26"/>
    <cellStyle name="F7 2" xfId="27"/>
    <cellStyle name="F7 3" xfId="28"/>
    <cellStyle name="F7 4" xfId="133"/>
    <cellStyle name="F8" xfId="29"/>
    <cellStyle name="F8 2" xfId="30"/>
    <cellStyle name="F8 3" xfId="31"/>
    <cellStyle name="F8 4" xfId="134"/>
    <cellStyle name="Fijo" xfId="32"/>
    <cellStyle name="Fixed" xfId="135"/>
    <cellStyle name="Fixed 2" xfId="136"/>
    <cellStyle name="Fixed 2 2" xfId="137"/>
    <cellStyle name="Good" xfId="193"/>
    <cellStyle name="Heading 1" xfId="138"/>
    <cellStyle name="Heading 1 2" xfId="194"/>
    <cellStyle name="Heading 2" xfId="139"/>
    <cellStyle name="Heading 2 2" xfId="195"/>
    <cellStyle name="Heading 3" xfId="196"/>
    <cellStyle name="Heading 4" xfId="197"/>
    <cellStyle name="Hipervínculo" xfId="113"/>
    <cellStyle name="Hipervínculo 2" xfId="33"/>
    <cellStyle name="Hipervínculo 2 2" xfId="34"/>
    <cellStyle name="Hipervínculo 3" xfId="35"/>
    <cellStyle name="Input" xfId="198"/>
    <cellStyle name="linea de totales" xfId="140"/>
    <cellStyle name="Linked Cell" xfId="199"/>
    <cellStyle name="Millares [0] 2" xfId="36"/>
    <cellStyle name="Millares [0] 3" xfId="141"/>
    <cellStyle name="Millares 10" xfId="207"/>
    <cellStyle name="Millares 2" xfId="37"/>
    <cellStyle name="Millares 2 2" xfId="38"/>
    <cellStyle name="Millares 2 2 2" xfId="39"/>
    <cellStyle name="Millares 2 2 3" xfId="40"/>
    <cellStyle name="Millares 2 2 4" xfId="41"/>
    <cellStyle name="Millares 2 3" xfId="42"/>
    <cellStyle name="Millares 2 4" xfId="43"/>
    <cellStyle name="Millares 2 5" xfId="44"/>
    <cellStyle name="Millares 2 6" xfId="200"/>
    <cellStyle name="Millares 3" xfId="45"/>
    <cellStyle name="Millares 3 2" xfId="46"/>
    <cellStyle name="Millares 3 3" xfId="47"/>
    <cellStyle name="Millares 4" xfId="48"/>
    <cellStyle name="Millares 5" xfId="49"/>
    <cellStyle name="Millares 6" xfId="50"/>
    <cellStyle name="Millares 7" xfId="51"/>
    <cellStyle name="Millares 8" xfId="142"/>
    <cellStyle name="Millares 9" xfId="143"/>
    <cellStyle name="Normal" xfId="0" builtinId="0"/>
    <cellStyle name="Normal 10" xfId="52"/>
    <cellStyle name="Normal 10 2" xfId="53"/>
    <cellStyle name="Normal 11" xfId="54"/>
    <cellStyle name="Normal 11 2" xfId="144"/>
    <cellStyle name="Normal 11 3" xfId="145"/>
    <cellStyle name="Normal 12" xfId="114"/>
    <cellStyle name="Normal 13" xfId="146"/>
    <cellStyle name="Normal 2" xfId="55"/>
    <cellStyle name="Normal 2 2" xfId="56"/>
    <cellStyle name="Normal 2 2 2" xfId="57"/>
    <cellStyle name="Normal 2 2 2 2" xfId="58"/>
    <cellStyle name="Normal 2 2 2 3" xfId="59"/>
    <cellStyle name="Normal 2 2 2 4" xfId="60"/>
    <cellStyle name="Normal 2 2 3" xfId="61"/>
    <cellStyle name="Normal 2 3" xfId="62"/>
    <cellStyle name="Normal 2 3 2" xfId="63"/>
    <cellStyle name="Normal 2 3 3" xfId="64"/>
    <cellStyle name="Normal 2 4" xfId="65"/>
    <cellStyle name="Normal 2 4 2" xfId="66"/>
    <cellStyle name="Normal 2 5" xfId="67"/>
    <cellStyle name="Normal 2 5 2" xfId="68"/>
    <cellStyle name="Normal 2 5 3" xfId="69"/>
    <cellStyle name="Normal 2 6" xfId="201"/>
    <cellStyle name="Normal 3" xfId="1"/>
    <cellStyle name="Normal 3 2" xfId="70"/>
    <cellStyle name="Normal 3 2 2" xfId="71"/>
    <cellStyle name="Normal 3 3" xfId="72"/>
    <cellStyle name="Normal 3 3 2" xfId="73"/>
    <cellStyle name="Normal 3 4" xfId="147"/>
    <cellStyle name="Normal 3 5" xfId="163"/>
    <cellStyle name="Normal 3 6" xfId="202"/>
    <cellStyle name="Normal 3 7" xfId="208"/>
    <cellStyle name="Normal 4" xfId="74"/>
    <cellStyle name="Normal 4 2" xfId="75"/>
    <cellStyle name="Normal 4 2 2" xfId="76"/>
    <cellStyle name="Normal 4 2 3" xfId="77"/>
    <cellStyle name="Normal 4 2 4" xfId="78"/>
    <cellStyle name="Normal 4 3" xfId="79"/>
    <cellStyle name="Normal 5" xfId="80"/>
    <cellStyle name="Normal 5 2" xfId="81"/>
    <cellStyle name="Normal 5 2 2" xfId="82"/>
    <cellStyle name="Normal 5 2 3" xfId="83"/>
    <cellStyle name="Normal 5 3" xfId="84"/>
    <cellStyle name="Normal 5 4" xfId="85"/>
    <cellStyle name="Normal 6" xfId="86"/>
    <cellStyle name="Normal 6 2" xfId="87"/>
    <cellStyle name="Normal 7" xfId="88"/>
    <cellStyle name="Normal 7 2" xfId="89"/>
    <cellStyle name="Normal 7 3" xfId="90"/>
    <cellStyle name="Normal 7 4" xfId="91"/>
    <cellStyle name="Normal 7 5" xfId="92"/>
    <cellStyle name="Normal 8" xfId="93"/>
    <cellStyle name="Normal 8 2" xfId="94"/>
    <cellStyle name="Normal 8 3" xfId="148"/>
    <cellStyle name="Normal 9" xfId="95"/>
    <cellStyle name="Normal 9 2" xfId="96"/>
    <cellStyle name="Notas al pie" xfId="149"/>
    <cellStyle name="Note" xfId="203"/>
    <cellStyle name="Output" xfId="204"/>
    <cellStyle name="Porcentaje" xfId="162" builtinId="5"/>
    <cellStyle name="Porcentaje 2" xfId="97"/>
    <cellStyle name="Porcentaje 2 2" xfId="98"/>
    <cellStyle name="Porcentaje 2 2 2" xfId="99"/>
    <cellStyle name="Porcentaje 2 3" xfId="100"/>
    <cellStyle name="Porcentaje 2 4" xfId="101"/>
    <cellStyle name="Porcentaje 2 5" xfId="102"/>
    <cellStyle name="Porcentaje 3" xfId="103"/>
    <cellStyle name="Porcentaje 3 2" xfId="104"/>
    <cellStyle name="Porcentaje 3 3" xfId="105"/>
    <cellStyle name="Porcentaje 4" xfId="106"/>
    <cellStyle name="Porcentaje 4 2" xfId="107"/>
    <cellStyle name="Porcentaje 4 3" xfId="108"/>
    <cellStyle name="Porcentaje 5" xfId="150"/>
    <cellStyle name="Porcentaje 5 2" xfId="151"/>
    <cellStyle name="Porcentaje 6" xfId="152"/>
    <cellStyle name="Porcentaje 7" xfId="153"/>
    <cellStyle name="Porcentaje 8" xfId="154"/>
    <cellStyle name="Porcentual 2" xfId="109"/>
    <cellStyle name="Porcentual 2 2" xfId="110"/>
    <cellStyle name="Porcentual 2 3" xfId="111"/>
    <cellStyle name="Porcentual 2 4" xfId="112"/>
    <cellStyle name="subtitulos de las filas" xfId="155"/>
    <cellStyle name="Title" xfId="205"/>
    <cellStyle name="titulo del informe" xfId="156"/>
    <cellStyle name="titulos de las columnas" xfId="157"/>
    <cellStyle name="titulos de las filas" xfId="158"/>
    <cellStyle name="Total 2" xfId="159"/>
    <cellStyle name="Total 2 2" xfId="160"/>
    <cellStyle name="Total 3" xfId="161"/>
    <cellStyle name="Warning Text" xfId="206"/>
  </cellStyles>
  <dxfs count="2">
    <dxf>
      <fill>
        <patternFill>
          <bgColor rgb="FFF1E1A3"/>
        </patternFill>
      </fill>
    </dxf>
    <dxf>
      <fill>
        <patternFill>
          <bgColor rgb="FFFDF5CE"/>
        </patternFill>
      </fill>
    </dxf>
  </dxfs>
  <tableStyles count="1" defaultTableStyle="TableStyleMedium2" defaultPivotStyle="PivotStyleLight16">
    <tableStyle name="Estilo de tabla 1" pivot="0" count="2">
      <tableStyleElement type="wholeTable" dxfId="1"/>
      <tableStyleElement type="secondRowStripe" dxfId="0"/>
    </tableStyle>
  </tableStyles>
  <colors>
    <mruColors>
      <color rgb="FFCC66FF"/>
      <color rgb="FFF99D1C"/>
      <color rgb="FF00A88F"/>
      <color rgb="FF33753B"/>
      <color rgb="FF005984"/>
      <color rgb="FF5C150F"/>
      <color rgb="FFFF33CC"/>
      <color rgb="FFFF66CC"/>
      <color rgb="FFDBD1CD"/>
      <color rgb="FF4D2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en-US" sz="2400" b="1"/>
              <a:t>ABASTECIMIENTO DE ENERGÍA POR FUENTE</a:t>
            </a:r>
          </a:p>
        </c:rich>
      </c:tx>
      <c:layout>
        <c:manualLayout>
          <c:xMode val="edge"/>
          <c:yMode val="edge"/>
          <c:x val="0.19400225355855999"/>
          <c:y val="5.0447000143317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780315415143411E-2"/>
          <c:y val="0.20466069903812267"/>
          <c:w val="0.62778113073823427"/>
          <c:h val="0.65276479749541372"/>
        </c:manualLayout>
      </c:layout>
      <c:areaChart>
        <c:grouping val="stacked"/>
        <c:varyColors val="0"/>
        <c:ser>
          <c:idx val="4"/>
          <c:order val="0"/>
          <c:tx>
            <c:strRef>
              <c:f>aux!$A$7</c:f>
              <c:strCache>
                <c:ptCount val="1"/>
                <c:pt idx="0">
                  <c:v>electricidad origen hidro</c:v>
                </c:pt>
              </c:strCache>
            </c:strRef>
          </c:tx>
          <c:spPr>
            <a:solidFill>
              <a:srgbClr val="005984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aux!$B$7:$L$7</c:f>
              <c:numCache>
                <c:formatCode>#,##0.0</c:formatCode>
                <c:ptCount val="11"/>
                <c:pt idx="0">
                  <c:v>466.2</c:v>
                </c:pt>
                <c:pt idx="1">
                  <c:v>705.7</c:v>
                </c:pt>
                <c:pt idx="2">
                  <c:v>829.8</c:v>
                </c:pt>
                <c:pt idx="3">
                  <c:v>710.9</c:v>
                </c:pt>
                <c:pt idx="4">
                  <c:v>674.4</c:v>
                </c:pt>
                <c:pt idx="5">
                  <c:v>646.5</c:v>
                </c:pt>
                <c:pt idx="6">
                  <c:v>563.9</c:v>
                </c:pt>
                <c:pt idx="7">
                  <c:v>697.3</c:v>
                </c:pt>
                <c:pt idx="8">
                  <c:v>352.1</c:v>
                </c:pt>
                <c:pt idx="9">
                  <c:v>453.5</c:v>
                </c:pt>
                <c:pt idx="10">
                  <c:v>489.2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E-4259-A1FD-19CBFF5BF4B3}"/>
            </c:ext>
          </c:extLst>
        </c:ser>
        <c:ser>
          <c:idx val="5"/>
          <c:order val="1"/>
          <c:tx>
            <c:strRef>
              <c:f>aux!$A$19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33753B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aux!$B$19:$L$19</c:f>
              <c:numCache>
                <c:formatCode>#,##0.0</c:formatCode>
                <c:ptCount val="11"/>
                <c:pt idx="0">
                  <c:v>1365.7</c:v>
                </c:pt>
                <c:pt idx="1">
                  <c:v>1466.0000000000002</c:v>
                </c:pt>
                <c:pt idx="2">
                  <c:v>1726.3999999999999</c:v>
                </c:pt>
                <c:pt idx="3">
                  <c:v>2049.1999999999998</c:v>
                </c:pt>
                <c:pt idx="4">
                  <c:v>2127.6</c:v>
                </c:pt>
                <c:pt idx="5">
                  <c:v>2186.6999999999998</c:v>
                </c:pt>
                <c:pt idx="6">
                  <c:v>2179.7000000000003</c:v>
                </c:pt>
                <c:pt idx="7">
                  <c:v>2157.6</c:v>
                </c:pt>
                <c:pt idx="8">
                  <c:v>2215</c:v>
                </c:pt>
                <c:pt idx="9">
                  <c:v>2266.1000000000004</c:v>
                </c:pt>
                <c:pt idx="10">
                  <c:v>2224.6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E-4259-A1FD-19CBFF5BF4B3}"/>
            </c:ext>
          </c:extLst>
        </c:ser>
        <c:ser>
          <c:idx val="3"/>
          <c:order val="2"/>
          <c:tx>
            <c:strRef>
              <c:f>aux!$A$15</c:f>
              <c:strCache>
                <c:ptCount val="1"/>
                <c:pt idx="0">
                  <c:v>petróleo y derivados</c:v>
                </c:pt>
              </c:strCache>
            </c:strRef>
          </c:tx>
          <c:spPr>
            <a:solidFill>
              <a:srgbClr val="B11116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aux!$B$15:$L$15</c:f>
              <c:numCache>
                <c:formatCode>#,##0.0</c:formatCode>
                <c:ptCount val="11"/>
                <c:pt idx="0">
                  <c:v>2905.1</c:v>
                </c:pt>
                <c:pt idx="1">
                  <c:v>2218.9</c:v>
                </c:pt>
                <c:pt idx="2">
                  <c:v>2105.4</c:v>
                </c:pt>
                <c:pt idx="3">
                  <c:v>2207.8000000000002</c:v>
                </c:pt>
                <c:pt idx="4">
                  <c:v>2086.3000000000002</c:v>
                </c:pt>
                <c:pt idx="5">
                  <c:v>1871.8</c:v>
                </c:pt>
                <c:pt idx="6">
                  <c:v>2111.8000000000002</c:v>
                </c:pt>
                <c:pt idx="7">
                  <c:v>1945.9</c:v>
                </c:pt>
                <c:pt idx="8">
                  <c:v>2168.8000000000002</c:v>
                </c:pt>
                <c:pt idx="9">
                  <c:v>2363.6</c:v>
                </c:pt>
                <c:pt idx="10">
                  <c:v>2414.3000000000002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E-4259-A1FD-19CBFF5BF4B3}"/>
            </c:ext>
          </c:extLst>
        </c:ser>
        <c:ser>
          <c:idx val="1"/>
          <c:order val="3"/>
          <c:tx>
            <c:strRef>
              <c:f>aux!$A$13</c:f>
              <c:strCache>
                <c:ptCount val="1"/>
                <c:pt idx="0">
                  <c:v>gas natural</c:v>
                </c:pt>
              </c:strCache>
            </c:strRef>
          </c:tx>
          <c:spPr>
            <a:solidFill>
              <a:srgbClr val="FFCB0B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aux!$B$13:$L$13</c:f>
              <c:numCache>
                <c:formatCode>#,##0.0</c:formatCode>
                <c:ptCount val="11"/>
                <c:pt idx="0">
                  <c:v>52.2</c:v>
                </c:pt>
                <c:pt idx="1">
                  <c:v>48.8</c:v>
                </c:pt>
                <c:pt idx="2">
                  <c:v>45</c:v>
                </c:pt>
                <c:pt idx="3">
                  <c:v>45.8</c:v>
                </c:pt>
                <c:pt idx="4">
                  <c:v>51.8</c:v>
                </c:pt>
                <c:pt idx="5">
                  <c:v>58.5</c:v>
                </c:pt>
                <c:pt idx="6">
                  <c:v>55.2</c:v>
                </c:pt>
                <c:pt idx="7">
                  <c:v>80.8</c:v>
                </c:pt>
                <c:pt idx="8">
                  <c:v>59.8</c:v>
                </c:pt>
                <c:pt idx="9">
                  <c:v>68.400000000000006</c:v>
                </c:pt>
                <c:pt idx="10">
                  <c:v>71.900000000000006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E-4259-A1FD-19CBFF5BF4B3}"/>
            </c:ext>
          </c:extLst>
        </c:ser>
        <c:ser>
          <c:idx val="0"/>
          <c:order val="4"/>
          <c:tx>
            <c:strRef>
              <c:f>aux!$A$5</c:f>
              <c:strCache>
                <c:ptCount val="1"/>
                <c:pt idx="0">
                  <c:v>electricidad importada</c:v>
                </c:pt>
              </c:strCache>
            </c:strRef>
          </c:tx>
          <c:spPr>
            <a:solidFill>
              <a:srgbClr val="DBD1CD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aux!$B$5:$L$5</c:f>
              <c:numCache>
                <c:formatCode>#,##0.0</c:formatCode>
                <c:ptCount val="11"/>
                <c:pt idx="0">
                  <c:v>63.8</c:v>
                </c:pt>
                <c:pt idx="3">
                  <c:v>0.2</c:v>
                </c:pt>
                <c:pt idx="4">
                  <c:v>2.1</c:v>
                </c:pt>
                <c:pt idx="5">
                  <c:v>0.3</c:v>
                </c:pt>
                <c:pt idx="6">
                  <c:v>1.2</c:v>
                </c:pt>
                <c:pt idx="7">
                  <c:v>0</c:v>
                </c:pt>
                <c:pt idx="8">
                  <c:v>44.2</c:v>
                </c:pt>
                <c:pt idx="9">
                  <c:v>4.7</c:v>
                </c:pt>
                <c:pt idx="1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9E-4259-A1FD-19CBFF5BF4B3}"/>
            </c:ext>
          </c:extLst>
        </c:ser>
        <c:ser>
          <c:idx val="6"/>
          <c:order val="5"/>
          <c:tx>
            <c:strRef>
              <c:f>aux!$A$9</c:f>
              <c:strCache>
                <c:ptCount val="1"/>
                <c:pt idx="0">
                  <c:v>electricidad origen eólica</c:v>
                </c:pt>
              </c:strCache>
            </c:strRef>
          </c:tx>
          <c:spPr>
            <a:solidFill>
              <a:srgbClr val="00A88F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aux!$B$9:$L$9</c:f>
              <c:numCache>
                <c:formatCode>#,##0.0</c:formatCode>
                <c:ptCount val="11"/>
                <c:pt idx="0">
                  <c:v>9.6999999999999993</c:v>
                </c:pt>
                <c:pt idx="1">
                  <c:v>12.4</c:v>
                </c:pt>
                <c:pt idx="2">
                  <c:v>63</c:v>
                </c:pt>
                <c:pt idx="3">
                  <c:v>177.6</c:v>
                </c:pt>
                <c:pt idx="4">
                  <c:v>257.5</c:v>
                </c:pt>
                <c:pt idx="5">
                  <c:v>324.60000000000002</c:v>
                </c:pt>
                <c:pt idx="6">
                  <c:v>407</c:v>
                </c:pt>
                <c:pt idx="7">
                  <c:v>408.7</c:v>
                </c:pt>
                <c:pt idx="8">
                  <c:v>470.9</c:v>
                </c:pt>
                <c:pt idx="9">
                  <c:v>429.3</c:v>
                </c:pt>
                <c:pt idx="10">
                  <c:v>411.3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9E-4259-A1FD-19CBFF5BF4B3}"/>
            </c:ext>
          </c:extLst>
        </c:ser>
        <c:ser>
          <c:idx val="2"/>
          <c:order val="6"/>
          <c:tx>
            <c:strRef>
              <c:f>aux!$A$11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99D1C"/>
            </a:solidFill>
            <a:ln>
              <a:noFill/>
            </a:ln>
          </c:spPr>
          <c:cat>
            <c:strRef>
              <c:f>aux!$B$4:$L$4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aux!$B$11:$L$11</c:f>
              <c:numCache>
                <c:formatCode>#,##0.0</c:formatCode>
                <c:ptCount val="11"/>
                <c:pt idx="2">
                  <c:v>3</c:v>
                </c:pt>
                <c:pt idx="3">
                  <c:v>7.2</c:v>
                </c:pt>
                <c:pt idx="4">
                  <c:v>16.5</c:v>
                </c:pt>
                <c:pt idx="5">
                  <c:v>27</c:v>
                </c:pt>
                <c:pt idx="6">
                  <c:v>40</c:v>
                </c:pt>
                <c:pt idx="7">
                  <c:v>41.4</c:v>
                </c:pt>
                <c:pt idx="8">
                  <c:v>45.400000000000006</c:v>
                </c:pt>
                <c:pt idx="9">
                  <c:v>48.300000000000004</c:v>
                </c:pt>
                <c:pt idx="10">
                  <c:v>50.400000000000006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9E-4259-A1FD-19CBFF5B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47875456"/>
        <c:axId val="-1447874912"/>
      </c:areaChart>
      <c:catAx>
        <c:axId val="-14478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UY"/>
          </a:p>
        </c:txPr>
        <c:crossAx val="-1447874912"/>
        <c:crosses val="autoZero"/>
        <c:auto val="0"/>
        <c:lblAlgn val="ctr"/>
        <c:lblOffset val="100"/>
        <c:tickLblSkip val="1"/>
        <c:noMultiLvlLbl val="0"/>
      </c:catAx>
      <c:valAx>
        <c:axId val="-1447874912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 b="1"/>
                </a:pPr>
                <a:r>
                  <a:rPr lang="es-UY" sz="1200" b="1"/>
                  <a:t>ktep</a:t>
                </a:r>
              </a:p>
            </c:rich>
          </c:tx>
          <c:layout>
            <c:manualLayout>
              <c:xMode val="edge"/>
              <c:yMode val="edge"/>
              <c:x val="1.793918437237425E-2"/>
              <c:y val="0.137637847420942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s-UY"/>
          </a:p>
        </c:txPr>
        <c:crossAx val="-1447875456"/>
        <c:crosses val="autoZero"/>
        <c:crossBetween val="midCat"/>
        <c:majorUnit val="1000"/>
      </c:valAx>
      <c:spPr>
        <a:noFill/>
        <a:ln w="3175">
          <a:solidFill>
            <a:schemeClr val="bg1">
              <a:lumMod val="65000"/>
            </a:schemeClr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407890215899067"/>
          <c:y val="0.59694235810864071"/>
          <c:w val="0.19313251257164704"/>
          <c:h val="0.3417581786457110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6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s-UY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Fósil</a:t>
            </a:r>
          </a:p>
        </c:rich>
      </c:tx>
      <c:layout>
        <c:manualLayout>
          <c:xMode val="edge"/>
          <c:yMode val="edge"/>
          <c:x val="0.4421493588400481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8805555555559"/>
          <c:y val="0.16540555555555556"/>
          <c:w val="0.80412277777777785"/>
          <c:h val="0.62600416666666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D224B"/>
            </a:solidFill>
          </c:spPr>
          <c:invertIfNegative val="0"/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aux!$B$36:$L$36</c:f>
              <c:numCache>
                <c:formatCode>#,##0.0</c:formatCode>
                <c:ptCount val="11"/>
                <c:pt idx="0">
                  <c:v>1075.73</c:v>
                </c:pt>
                <c:pt idx="1">
                  <c:v>1274.9000000000001</c:v>
                </c:pt>
                <c:pt idx="2">
                  <c:v>1274.9000000000001</c:v>
                </c:pt>
                <c:pt idx="3">
                  <c:v>1101.7</c:v>
                </c:pt>
                <c:pt idx="4">
                  <c:v>646.70000000000005</c:v>
                </c:pt>
                <c:pt idx="5">
                  <c:v>826.7</c:v>
                </c:pt>
                <c:pt idx="6">
                  <c:v>1186.7</c:v>
                </c:pt>
                <c:pt idx="7">
                  <c:v>1176.6600000000001</c:v>
                </c:pt>
                <c:pt idx="8">
                  <c:v>1176.6600000000001</c:v>
                </c:pt>
                <c:pt idx="9">
                  <c:v>1176.6600000000001</c:v>
                </c:pt>
                <c:pt idx="10">
                  <c:v>1176.6600000000001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0-4972-AA34-07E1BFEC1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23264"/>
        <c:axId val="-1333122176"/>
      </c:barChart>
      <c:catAx>
        <c:axId val="-1333123264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2176"/>
        <c:crosses val="autoZero"/>
        <c:auto val="1"/>
        <c:lblAlgn val="ctr"/>
        <c:lblOffset val="100"/>
        <c:noMultiLvlLbl val="0"/>
      </c:catAx>
      <c:valAx>
        <c:axId val="-1333122176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9.4240458535885686E-3"/>
              <c:y val="4.206203703703703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333123264"/>
        <c:crosses val="autoZero"/>
        <c:crossBetween val="between"/>
        <c:majorUnit val="4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en-US" sz="2400" b="1"/>
              <a:t>GENERACIÓN DE ELECTRICIDAD POR FUENTE</a:t>
            </a:r>
          </a:p>
        </c:rich>
      </c:tx>
      <c:layout>
        <c:manualLayout>
          <c:xMode val="edge"/>
          <c:yMode val="edge"/>
          <c:x val="0.17224703874376568"/>
          <c:y val="4.84291201375844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52638888888892E-2"/>
          <c:y val="0.20211674023719464"/>
          <c:w val="0.64625777777777782"/>
          <c:h val="0.66491418290000814"/>
        </c:manualLayout>
      </c:layout>
      <c:areaChart>
        <c:grouping val="stacked"/>
        <c:varyColors val="0"/>
        <c:ser>
          <c:idx val="4"/>
          <c:order val="0"/>
          <c:tx>
            <c:strRef>
              <c:f>aux!$A$68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005984"/>
            </a:solidFill>
            <a:ln>
              <a:solidFill>
                <a:srgbClr val="005984"/>
              </a:solidFill>
            </a:ln>
          </c:spPr>
          <c:cat>
            <c:strRef>
              <c:f>aux!$B$63:$L$63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aux!$B$68:$L$68</c:f>
              <c:numCache>
                <c:formatCode>#,##0.0</c:formatCode>
                <c:ptCount val="11"/>
                <c:pt idx="0">
                  <c:v>5420.8770000000004</c:v>
                </c:pt>
                <c:pt idx="1">
                  <c:v>8205.9169999999995</c:v>
                </c:pt>
                <c:pt idx="2">
                  <c:v>9649.1299999999992</c:v>
                </c:pt>
                <c:pt idx="3">
                  <c:v>8265.9920000000002</c:v>
                </c:pt>
                <c:pt idx="4">
                  <c:v>7842.2370000000001</c:v>
                </c:pt>
                <c:pt idx="5">
                  <c:v>7517.857</c:v>
                </c:pt>
                <c:pt idx="6">
                  <c:v>6556.625</c:v>
                </c:pt>
                <c:pt idx="7">
                  <c:v>8108.2749999999996</c:v>
                </c:pt>
                <c:pt idx="8">
                  <c:v>4093.9425000000001</c:v>
                </c:pt>
                <c:pt idx="9">
                  <c:v>5272.8275995300501</c:v>
                </c:pt>
                <c:pt idx="10">
                  <c:v>5688.716790665153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C-469F-A430-E0EB63539602}"/>
            </c:ext>
          </c:extLst>
        </c:ser>
        <c:ser>
          <c:idx val="1"/>
          <c:order val="1"/>
          <c:tx>
            <c:strRef>
              <c:f>aux!$A$64</c:f>
              <c:strCache>
                <c:ptCount val="1"/>
                <c:pt idx="0">
                  <c:v>Térmica - fósil</c:v>
                </c:pt>
              </c:strCache>
            </c:strRef>
          </c:tx>
          <c:spPr>
            <a:solidFill>
              <a:srgbClr val="4D224B"/>
            </a:solidFill>
            <a:ln>
              <a:solidFill>
                <a:srgbClr val="4D224B"/>
              </a:solidFill>
            </a:ln>
          </c:spPr>
          <c:cat>
            <c:strRef>
              <c:f>aux!$B$63:$L$63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aux!$B$64:$L$64</c:f>
              <c:numCache>
                <c:formatCode>#,##0.0</c:formatCode>
                <c:ptCount val="11"/>
                <c:pt idx="0">
                  <c:v>3748.3029999999999</c:v>
                </c:pt>
                <c:pt idx="1">
                  <c:v>1859.5340000000001</c:v>
                </c:pt>
                <c:pt idx="2">
                  <c:v>729.76900000000001</c:v>
                </c:pt>
                <c:pt idx="3">
                  <c:v>962.64300000000003</c:v>
                </c:pt>
                <c:pt idx="4">
                  <c:v>463.26148372407101</c:v>
                </c:pt>
                <c:pt idx="5">
                  <c:v>249.18218852068</c:v>
                </c:pt>
                <c:pt idx="6">
                  <c:v>391.35244449211399</c:v>
                </c:pt>
                <c:pt idx="7">
                  <c:v>314.66167077844301</c:v>
                </c:pt>
                <c:pt idx="8">
                  <c:v>824.85341826129104</c:v>
                </c:pt>
                <c:pt idx="9">
                  <c:v>2469.1562761801702</c:v>
                </c:pt>
                <c:pt idx="10">
                  <c:v>1316.3194833380037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C-469F-A430-E0EB63539602}"/>
            </c:ext>
          </c:extLst>
        </c:ser>
        <c:ser>
          <c:idx val="5"/>
          <c:order val="2"/>
          <c:tx>
            <c:strRef>
              <c:f>aux!$A$66</c:f>
              <c:strCache>
                <c:ptCount val="1"/>
                <c:pt idx="0">
                  <c:v>Térmica - biomasa</c:v>
                </c:pt>
              </c:strCache>
            </c:strRef>
          </c:tx>
          <c:spPr>
            <a:solidFill>
              <a:srgbClr val="33753B"/>
            </a:solidFill>
            <a:ln>
              <a:solidFill>
                <a:srgbClr val="33753B"/>
              </a:solidFill>
            </a:ln>
          </c:spPr>
          <c:cat>
            <c:strRef>
              <c:f>aux!$B$63:$L$63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aux!$B$66:$L$66</c:f>
              <c:numCache>
                <c:formatCode>#,##0.0</c:formatCode>
                <c:ptCount val="11"/>
                <c:pt idx="0">
                  <c:v>1313.7760000000001</c:v>
                </c:pt>
                <c:pt idx="1">
                  <c:v>1447.9580000000001</c:v>
                </c:pt>
                <c:pt idx="2">
                  <c:v>1893.2670000000001</c:v>
                </c:pt>
                <c:pt idx="3">
                  <c:v>2388.3649999999998</c:v>
                </c:pt>
                <c:pt idx="4">
                  <c:v>2432.721</c:v>
                </c:pt>
                <c:pt idx="5">
                  <c:v>2553.1390000000001</c:v>
                </c:pt>
                <c:pt idx="6">
                  <c:v>2529.4789999999998</c:v>
                </c:pt>
                <c:pt idx="7">
                  <c:v>2491.3117293174209</c:v>
                </c:pt>
                <c:pt idx="8">
                  <c:v>2700.8004755601</c:v>
                </c:pt>
                <c:pt idx="9">
                  <c:v>2736.6584844765398</c:v>
                </c:pt>
                <c:pt idx="10">
                  <c:v>2437.4689194884372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C-469F-A430-E0EB63539602}"/>
            </c:ext>
          </c:extLst>
        </c:ser>
        <c:ser>
          <c:idx val="6"/>
          <c:order val="3"/>
          <c:tx>
            <c:strRef>
              <c:f>aux!$A$70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00A88F"/>
            </a:solidFill>
            <a:ln>
              <a:noFill/>
            </a:ln>
          </c:spPr>
          <c:cat>
            <c:strRef>
              <c:f>aux!$B$63:$L$63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aux!$B$70:$L$70</c:f>
              <c:numCache>
                <c:formatCode>#,##0.0</c:formatCode>
                <c:ptCount val="11"/>
                <c:pt idx="0">
                  <c:v>112.456</c:v>
                </c:pt>
                <c:pt idx="1">
                  <c:v>144.054</c:v>
                </c:pt>
                <c:pt idx="2">
                  <c:v>732.66800000000001</c:v>
                </c:pt>
                <c:pt idx="3">
                  <c:v>2065.1179999999999</c:v>
                </c:pt>
                <c:pt idx="4">
                  <c:v>2994.348</c:v>
                </c:pt>
                <c:pt idx="5">
                  <c:v>3774.4760000000001</c:v>
                </c:pt>
                <c:pt idx="6">
                  <c:v>4732.2110000000002</c:v>
                </c:pt>
                <c:pt idx="7">
                  <c:v>4752.3552926928569</c:v>
                </c:pt>
                <c:pt idx="8">
                  <c:v>5475.5010591330001</c:v>
                </c:pt>
                <c:pt idx="9">
                  <c:v>4991.3087214999996</c:v>
                </c:pt>
                <c:pt idx="10">
                  <c:v>4782.5850144999995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C-469F-A430-E0EB63539602}"/>
            </c:ext>
          </c:extLst>
        </c:ser>
        <c:ser>
          <c:idx val="0"/>
          <c:order val="4"/>
          <c:tx>
            <c:strRef>
              <c:f>aux!$A$72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99D1C"/>
            </a:solidFill>
            <a:ln>
              <a:noFill/>
            </a:ln>
          </c:spPr>
          <c:cat>
            <c:strRef>
              <c:f>aux!$B$63:$L$63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aux!$B$72:$L$72</c:f>
              <c:numCache>
                <c:formatCode>#,##0.0</c:formatCode>
                <c:ptCount val="11"/>
                <c:pt idx="2">
                  <c:v>3.427</c:v>
                </c:pt>
                <c:pt idx="3">
                  <c:v>48.694000000000003</c:v>
                </c:pt>
                <c:pt idx="4">
                  <c:v>151.911</c:v>
                </c:pt>
                <c:pt idx="5">
                  <c:v>268.55799999999999</c:v>
                </c:pt>
                <c:pt idx="6">
                  <c:v>413.55192345596498</c:v>
                </c:pt>
                <c:pt idx="7">
                  <c:v>423.5232429536</c:v>
                </c:pt>
                <c:pt idx="8">
                  <c:v>462.05012299600003</c:v>
                </c:pt>
                <c:pt idx="9">
                  <c:v>483.44406445729999</c:v>
                </c:pt>
                <c:pt idx="10">
                  <c:v>502.12275565186007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C-469F-A430-E0EB63539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33125440"/>
        <c:axId val="-1333127072"/>
      </c:areaChart>
      <c:catAx>
        <c:axId val="-13331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7072"/>
        <c:crosses val="autoZero"/>
        <c:auto val="0"/>
        <c:lblAlgn val="ctr"/>
        <c:lblOffset val="100"/>
        <c:tickLblSkip val="1"/>
        <c:noMultiLvlLbl val="0"/>
      </c:catAx>
      <c:valAx>
        <c:axId val="-1333127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1"/>
                  <a:t>GWh</a:t>
                </a:r>
              </a:p>
            </c:rich>
          </c:tx>
          <c:layout>
            <c:manualLayout>
              <c:xMode val="edge"/>
              <c:yMode val="edge"/>
              <c:x val="1.5607069640219653E-2"/>
              <c:y val="0.133122245077405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UY"/>
          </a:p>
        </c:txPr>
        <c:crossAx val="-1333125440"/>
        <c:crosses val="autoZero"/>
        <c:crossBetween val="midCat"/>
      </c:valAx>
      <c:spPr>
        <a:noFill/>
        <a:ln w="3175">
          <a:solidFill>
            <a:schemeClr val="bg1">
              <a:lumMod val="6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702037037037"/>
          <c:y val="0.60582341269841267"/>
          <c:w val="0.15967673611111111"/>
          <c:h val="0.27111488982534054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6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s-UY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600"/>
              <a:t>2022*</a:t>
            </a:r>
          </a:p>
          <a:p>
            <a:pPr>
              <a:defRPr sz="1100"/>
            </a:pPr>
            <a:r>
              <a:rPr lang="en-US" sz="1400" baseline="0"/>
              <a:t>14.727 G</a:t>
            </a:r>
            <a:r>
              <a:rPr lang="en-US" sz="1400"/>
              <a:t>Wh</a:t>
            </a:r>
          </a:p>
        </c:rich>
      </c:tx>
      <c:layout>
        <c:manualLayout>
          <c:xMode val="edge"/>
          <c:yMode val="edge"/>
          <c:x val="0.26594699458411281"/>
          <c:y val="0.36957623791682936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2670862043808851E-2"/>
          <c:y val="4.523935185185185E-2"/>
          <c:w val="0.84217087887942166"/>
          <c:h val="0.93744020581452958"/>
        </c:manualLayout>
      </c:layout>
      <c:doughnutChart>
        <c:varyColors val="1"/>
        <c:ser>
          <c:idx val="0"/>
          <c:order val="0"/>
          <c:tx>
            <c:strRef>
              <c:f>aux!$A$74</c:f>
              <c:strCache>
                <c:ptCount val="1"/>
                <c:pt idx="0">
                  <c:v>GENERACION 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59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82B-4541-95A0-6E5B5DA68D80}"/>
              </c:ext>
            </c:extLst>
          </c:dPt>
          <c:dPt>
            <c:idx val="1"/>
            <c:bubble3D val="0"/>
            <c:spPr>
              <a:solidFill>
                <a:srgbClr val="4D224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82B-4541-95A0-6E5B5DA68D80}"/>
              </c:ext>
            </c:extLst>
          </c:dPt>
          <c:dPt>
            <c:idx val="2"/>
            <c:bubble3D val="0"/>
            <c:spPr>
              <a:solidFill>
                <a:srgbClr val="33753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82B-4541-95A0-6E5B5DA68D80}"/>
              </c:ext>
            </c:extLst>
          </c:dPt>
          <c:dPt>
            <c:idx val="3"/>
            <c:bubble3D val="0"/>
            <c:spPr>
              <a:solidFill>
                <a:srgbClr val="00A88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82B-4541-95A0-6E5B5DA68D80}"/>
              </c:ext>
            </c:extLst>
          </c:dPt>
          <c:dPt>
            <c:idx val="4"/>
            <c:bubble3D val="0"/>
            <c:spPr>
              <a:solidFill>
                <a:srgbClr val="F9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82B-4541-95A0-6E5B5DA68D80}"/>
              </c:ext>
            </c:extLst>
          </c:dPt>
          <c:dLbls>
            <c:dLbl>
              <c:idx val="0"/>
              <c:layout>
                <c:manualLayout>
                  <c:x val="0"/>
                  <c:y val="-1.826877248233779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2B-4541-95A0-6E5B5DA68D80}"/>
                </c:ext>
              </c:extLst>
            </c:dLbl>
            <c:dLbl>
              <c:idx val="1"/>
              <c:layout>
                <c:manualLayout>
                  <c:x val="-2.741484883193316E-2"/>
                  <c:y val="-6.0895908274459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2B-4541-95A0-6E5B5DA68D80}"/>
                </c:ext>
              </c:extLst>
            </c:dLbl>
            <c:dLbl>
              <c:idx val="4"/>
              <c:layout>
                <c:manualLayout>
                  <c:x val="0.13523162093423771"/>
                  <c:y val="8.6304845875812622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2B-4541-95A0-6E5B5DA68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(aux!$A$68,aux!$A$64,aux!$A$66,aux!$A$70,aux!$A$72)</c:f>
              <c:strCache>
                <c:ptCount val="5"/>
                <c:pt idx="0">
                  <c:v>Hidro</c:v>
                </c:pt>
                <c:pt idx="1">
                  <c:v>Térmica - fósil</c:v>
                </c:pt>
                <c:pt idx="2">
                  <c:v>Térmica - biomasa</c:v>
                </c:pt>
                <c:pt idx="3">
                  <c:v>Eólica</c:v>
                </c:pt>
                <c:pt idx="4">
                  <c:v>Solar</c:v>
                </c:pt>
              </c:strCache>
            </c:strRef>
          </c:cat>
          <c:val>
            <c:numRef>
              <c:f>(aux!$L$69,aux!$L$65,aux!$L$67,aux!$L$71,aux!$L$73)</c:f>
              <c:numCache>
                <c:formatCode>0%</c:formatCode>
                <c:ptCount val="5"/>
                <c:pt idx="0">
                  <c:v>0.39</c:v>
                </c:pt>
                <c:pt idx="1">
                  <c:v>0.09</c:v>
                </c:pt>
                <c:pt idx="2">
                  <c:v>0.17</c:v>
                </c:pt>
                <c:pt idx="3">
                  <c:v>0.32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2B-4541-95A0-6E5B5DA68D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23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baseline="0">
                <a:solidFill>
                  <a:sysClr val="windowText" lastClr="000000"/>
                </a:solidFill>
                <a:effectLst/>
              </a:rPr>
              <a:t>GENERACIÓN DE ELECTRICIDAD POR FUENTE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2400" b="1" i="0" baseline="0">
                <a:solidFill>
                  <a:sysClr val="windowText" lastClr="000000"/>
                </a:solidFill>
                <a:effectLst/>
              </a:rPr>
              <a:t>Y SEGÚN EXPORTACIÓN/CONSUMO INTERNO - 2022</a:t>
            </a:r>
            <a:endParaRPr lang="es-UY" sz="24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4750686989814343"/>
          <c:y val="0.19783527752236127"/>
          <c:w val="0.6603784728743769"/>
          <c:h val="0.73393000537568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aux!$A$81</c:f>
              <c:strCache>
                <c:ptCount val="1"/>
                <c:pt idx="0">
                  <c:v>Térmica - fósil</c:v>
                </c:pt>
              </c:strCache>
            </c:strRef>
          </c:tx>
          <c:spPr>
            <a:solidFill>
              <a:srgbClr val="5C150F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aux!$K$81:$L$81</c:f>
              <c:numCache>
                <c:formatCode>0.0_)</c:formatCode>
                <c:ptCount val="2"/>
                <c:pt idx="0">
                  <c:v>1063.0770017071936</c:v>
                </c:pt>
                <c:pt idx="1">
                  <c:v>228.02269999999999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A-403F-A3D6-AFD1D77464AD}"/>
            </c:ext>
          </c:extLst>
        </c:ser>
        <c:ser>
          <c:idx val="1"/>
          <c:order val="1"/>
          <c:tx>
            <c:strRef>
              <c:f>aux!$A$82</c:f>
              <c:strCache>
                <c:ptCount val="1"/>
                <c:pt idx="0">
                  <c:v>Térmica - biomasa</c:v>
                </c:pt>
              </c:strCache>
            </c:strRef>
          </c:tx>
          <c:spPr>
            <a:solidFill>
              <a:srgbClr val="33753B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aux!$K$82:$L$82</c:f>
              <c:numCache>
                <c:formatCode>#,##0.0</c:formatCode>
                <c:ptCount val="2"/>
                <c:pt idx="0">
                  <c:v>2407.3701061790639</c:v>
                </c:pt>
                <c:pt idx="1">
                  <c:v>0.3543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A-403F-A3D6-AFD1D77464AD}"/>
            </c:ext>
          </c:extLst>
        </c:ser>
        <c:ser>
          <c:idx val="2"/>
          <c:order val="2"/>
          <c:tx>
            <c:strRef>
              <c:f>aux!$A$83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5984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aux!$K$83:$L$83</c:f>
              <c:numCache>
                <c:formatCode>#,##0.0</c:formatCode>
                <c:ptCount val="2"/>
                <c:pt idx="0">
                  <c:v>4629.7684176651537</c:v>
                </c:pt>
                <c:pt idx="1">
                  <c:v>976.50209999999993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A-403F-A3D6-AFD1D77464AD}"/>
            </c:ext>
          </c:extLst>
        </c:ser>
        <c:ser>
          <c:idx val="3"/>
          <c:order val="3"/>
          <c:tx>
            <c:strRef>
              <c:f>aux!$A$84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00A88F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aux!$K$84:$L$84</c:f>
              <c:numCache>
                <c:formatCode>#,##0.0</c:formatCode>
                <c:ptCount val="2"/>
                <c:pt idx="0">
                  <c:v>4714.9367904999999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A-403F-A3D6-AFD1D77464AD}"/>
            </c:ext>
          </c:extLst>
        </c:ser>
        <c:ser>
          <c:idx val="4"/>
          <c:order val="4"/>
          <c:tx>
            <c:strRef>
              <c:f>aux!$A$85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99D1C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aux!$K$85:$L$85</c:f>
              <c:numCache>
                <c:formatCode>#,##0.0</c:formatCode>
                <c:ptCount val="2"/>
                <c:pt idx="0">
                  <c:v>495.78073465186009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A-403F-A3D6-AFD1D77464AD}"/>
            </c:ext>
          </c:extLst>
        </c:ser>
        <c:ser>
          <c:idx val="5"/>
          <c:order val="5"/>
          <c:tx>
            <c:v>Mix renovables</c:v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f>aux!$K$80:$L$80</c:f>
              <c:strCache>
                <c:ptCount val="2"/>
                <c:pt idx="0">
                  <c:v>consumo interno</c:v>
                </c:pt>
                <c:pt idx="1">
                  <c:v>exportación</c:v>
                </c:pt>
              </c:strCache>
            </c:strRef>
          </c:cat>
          <c:val>
            <c:numRef>
              <c:f>aux!$K$86:$L$86</c:f>
              <c:numCache>
                <c:formatCode>#,##0.0</c:formatCode>
                <c:ptCount val="2"/>
                <c:pt idx="1">
                  <c:v>211.4007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A-403F-A3D6-AFD1D774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333126528"/>
        <c:axId val="-1333118368"/>
      </c:barChart>
      <c:catAx>
        <c:axId val="-13331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-1333118368"/>
        <c:crossesAt val="0"/>
        <c:auto val="1"/>
        <c:lblAlgn val="ctr"/>
        <c:lblOffset val="100"/>
        <c:noMultiLvlLbl val="0"/>
      </c:catAx>
      <c:valAx>
        <c:axId val="-1333118368"/>
        <c:scaling>
          <c:orientation val="minMax"/>
          <c:max val="14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5.0452416383731852E-2"/>
              <c:y val="0.13557587429625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-1333126528"/>
        <c:crosses val="autoZero"/>
        <c:crossBetween val="between"/>
      </c:valAx>
      <c:spPr>
        <a:noFill/>
        <a:ln w="3175"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01536661128368"/>
          <c:y val="0.39199940276379602"/>
          <c:w val="0.17165735750921043"/>
          <c:h val="0.40309661709759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INDICADORES</a:t>
            </a:r>
          </a:p>
        </c:rich>
      </c:tx>
      <c:layout>
        <c:manualLayout>
          <c:xMode val="edge"/>
          <c:yMode val="edge"/>
          <c:x val="0.39929289393473566"/>
          <c:y val="5.4482780070594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50800580831205E-2"/>
          <c:y val="0.24205662330184272"/>
          <c:w val="0.40448734541967912"/>
          <c:h val="0.30985453150705133"/>
        </c:manualLayout>
      </c:layout>
      <c:lineChart>
        <c:grouping val="standard"/>
        <c:varyColors val="0"/>
        <c:ser>
          <c:idx val="0"/>
          <c:order val="0"/>
          <c:tx>
            <c:strRef>
              <c:f>aux!$A$98</c:f>
              <c:strCache>
                <c:ptCount val="1"/>
                <c:pt idx="0">
                  <c:v>Consumo final eléctrico per cápita (kWh/hab)</c:v>
                </c:pt>
              </c:strCache>
            </c:strRef>
          </c:tx>
          <c:marker>
            <c:symbol val="none"/>
          </c:marker>
          <c:cat>
            <c:numRef>
              <c:f>aux!$B$93:$K$93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aux!$B$96:$K$96</c:f>
              <c:numCache>
                <c:formatCode>0.0_)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9-47B6-B54C-E72C7F935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33120544"/>
        <c:axId val="-1333125984"/>
      </c:lineChart>
      <c:catAx>
        <c:axId val="-133312054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-1333125984"/>
        <c:crosses val="autoZero"/>
        <c:auto val="1"/>
        <c:lblAlgn val="ctr"/>
        <c:lblOffset val="100"/>
        <c:noMultiLvlLbl val="0"/>
      </c:catAx>
      <c:valAx>
        <c:axId val="-13331259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-133312054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/>
              <a:t>Consumo final eléctrico per cápita </a:t>
            </a:r>
            <a:r>
              <a:rPr lang="en-US" sz="1600"/>
              <a:t>(kWh/hab)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83573928258967"/>
          <c:y val="0.29653944298629337"/>
          <c:w val="0.75778289387762576"/>
          <c:h val="0.52576771653543308"/>
        </c:manualLayout>
      </c:layout>
      <c:lineChart>
        <c:grouping val="standard"/>
        <c:varyColors val="0"/>
        <c:ser>
          <c:idx val="0"/>
          <c:order val="0"/>
          <c:tx>
            <c:strRef>
              <c:f>aux!$A$98</c:f>
              <c:strCache>
                <c:ptCount val="1"/>
                <c:pt idx="0">
                  <c:v>Consumo final eléctrico per cápita (kWh/hab)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0.10109817908361469"/>
                  <c:y val="0.12947675767197986"/>
                </c:manualLayout>
              </c:layout>
              <c:numFmt formatCode="#,##0" sourceLinked="0"/>
              <c:spPr>
                <a:gradFill rotWithShape="1">
                  <a:gsLst>
                    <a:gs pos="0">
                      <a:srgbClr val="4F81BD">
                        <a:tint val="50000"/>
                        <a:satMod val="300000"/>
                      </a:srgbClr>
                    </a:gs>
                    <a:gs pos="35000">
                      <a:srgbClr val="4F81BD">
                        <a:tint val="37000"/>
                        <a:satMod val="300000"/>
                      </a:srgbClr>
                    </a:gs>
                    <a:gs pos="100000">
                      <a:srgbClr val="4F81BD">
                        <a:tint val="15000"/>
                        <a:satMod val="350000"/>
                      </a:srgbClr>
                    </a:gs>
                  </a:gsLst>
                  <a:lin ang="16200000" scaled="1"/>
                </a:gradFill>
                <a:ln w="9525" cap="flat" cmpd="sng" algn="ctr">
                  <a:solidFill>
                    <a:srgbClr val="4F81BD">
                      <a:shade val="95000"/>
                      <a:satMod val="105000"/>
                    </a:srgbClr>
                  </a:solidFill>
                  <a:prstDash val="solid"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Y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0.1276456730949794"/>
                      <c:h val="0.11052840568808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E01-4396-AA8D-4902080389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aux!$B$93:$L$93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aux!$B$98:$L$98</c:f>
              <c:numCache>
                <c:formatCode>#,##0.0</c:formatCode>
                <c:ptCount val="11"/>
                <c:pt idx="0">
                  <c:v>2795.6120876266859</c:v>
                </c:pt>
                <c:pt idx="1">
                  <c:v>2863.5794211420221</c:v>
                </c:pt>
                <c:pt idx="2">
                  <c:v>2933.4979153714708</c:v>
                </c:pt>
                <c:pt idx="3">
                  <c:v>3039.2400298136636</c:v>
                </c:pt>
                <c:pt idx="4">
                  <c:v>3275.9872188319246</c:v>
                </c:pt>
                <c:pt idx="5">
                  <c:v>3182.5907327125419</c:v>
                </c:pt>
                <c:pt idx="6">
                  <c:v>3108.6931757623292</c:v>
                </c:pt>
                <c:pt idx="7">
                  <c:v>3217.8273969677907</c:v>
                </c:pt>
                <c:pt idx="8">
                  <c:v>3213.4790184255453</c:v>
                </c:pt>
                <c:pt idx="9">
                  <c:v>3254.674210360638</c:v>
                </c:pt>
                <c:pt idx="10">
                  <c:v>3299.2068727381675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A-4ECD-9FB7-DBCFC1EB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33120000"/>
        <c:axId val="-1333119456"/>
      </c:lineChart>
      <c:catAx>
        <c:axId val="-133312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19456"/>
        <c:crosses val="autoZero"/>
        <c:auto val="1"/>
        <c:lblAlgn val="ctr"/>
        <c:lblOffset val="100"/>
        <c:noMultiLvlLbl val="0"/>
      </c:catAx>
      <c:valAx>
        <c:axId val="-1333119456"/>
        <c:scaling>
          <c:orientation val="minMax"/>
          <c:max val="4000"/>
          <c:min val="2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-133312000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UY"/>
              <a:t>Consumo final eléctrico por PIB</a:t>
            </a:r>
          </a:p>
          <a:p>
            <a:pPr>
              <a:defRPr/>
            </a:pPr>
            <a:r>
              <a:rPr lang="es-UY"/>
              <a:t>-</a:t>
            </a:r>
            <a:r>
              <a:rPr lang="es-UY" baseline="0"/>
              <a:t> </a:t>
            </a:r>
            <a:r>
              <a:rPr lang="es-UY"/>
              <a:t>Intensidad</a:t>
            </a:r>
            <a:r>
              <a:rPr lang="es-UY" baseline="0"/>
              <a:t> eléctrica -</a:t>
            </a:r>
          </a:p>
          <a:p>
            <a:pPr>
              <a:defRPr/>
            </a:pPr>
            <a:r>
              <a:rPr lang="es-UY" sz="1600"/>
              <a:t>(kWh/millones $ 2016)</a:t>
            </a:r>
          </a:p>
        </c:rich>
      </c:tx>
      <c:layout>
        <c:manualLayout>
          <c:xMode val="edge"/>
          <c:yMode val="edge"/>
          <c:x val="0.17393032407407408"/>
          <c:y val="2.11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83573928258967"/>
          <c:y val="0.29653944298629337"/>
          <c:w val="0.7824566840745647"/>
          <c:h val="0.52576771653543308"/>
        </c:manualLayout>
      </c:layout>
      <c:lineChart>
        <c:grouping val="standard"/>
        <c:varyColors val="0"/>
        <c:ser>
          <c:idx val="0"/>
          <c:order val="0"/>
          <c:tx>
            <c:strRef>
              <c:f>aux!$A$101</c:f>
              <c:strCache>
                <c:ptCount val="1"/>
                <c:pt idx="0">
                  <c:v>Consumo final eléctrico/PIB (kWh/M$ 2016)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7.4013429476684794E-2"/>
                  <c:y val="9.6872654208899706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E5C397-E17D-4388-8537-53165D0C03A0}" type="CATEGORYNAME">
                      <a:rPr lang="en-US" sz="1050"/>
                      <a:pPr>
                        <a:defRPr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F74CE484-9F56-46BE-A3DD-8887DD676B34}" type="VALUE">
                      <a:rPr lang="en-US" baseline="0"/>
                      <a:pPr>
                        <a:defRPr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#,##0" sourceLinked="0"/>
              <c:spPr>
                <a:gradFill rotWithShape="1">
                  <a:gsLst>
                    <a:gs pos="0">
                      <a:srgbClr val="C0504D">
                        <a:tint val="50000"/>
                        <a:satMod val="300000"/>
                      </a:srgbClr>
                    </a:gs>
                    <a:gs pos="35000">
                      <a:srgbClr val="C0504D">
                        <a:tint val="37000"/>
                        <a:satMod val="300000"/>
                      </a:srgbClr>
                    </a:gs>
                    <a:gs pos="100000">
                      <a:srgbClr val="C0504D">
                        <a:tint val="15000"/>
                        <a:satMod val="350000"/>
                      </a:srgbClr>
                    </a:gs>
                  </a:gsLst>
                  <a:lin ang="16200000" scaled="1"/>
                </a:gradFill>
                <a:ln w="9525" cap="flat" cmpd="sng" algn="ctr">
                  <a:solidFill>
                    <a:srgbClr val="C0504D">
                      <a:shade val="95000"/>
                      <a:satMod val="105000"/>
                    </a:srgbClr>
                  </a:solidFill>
                  <a:prstDash val="solid"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0.13312812180076466"/>
                      <c:h val="0.110528434657530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359-415B-97D4-216B2F28C7D6}"/>
                </c:ext>
              </c:extLst>
            </c:dLbl>
            <c:spPr>
              <a:gradFill rotWithShape="1">
                <a:gsLst>
                  <a:gs pos="0">
                    <a:srgbClr val="C0504D">
                      <a:tint val="50000"/>
                      <a:satMod val="300000"/>
                    </a:srgbClr>
                  </a:gs>
                  <a:gs pos="35000">
                    <a:srgbClr val="C0504D">
                      <a:tint val="37000"/>
                      <a:satMod val="300000"/>
                    </a:srgbClr>
                  </a:gs>
                  <a:gs pos="100000">
                    <a:srgbClr val="C0504D">
                      <a:tint val="15000"/>
                      <a:satMod val="350000"/>
                    </a:srgbClr>
                  </a:gs>
                </a:gsLst>
                <a:lin ang="16200000" scaled="1"/>
              </a:gradFill>
              <a:ln w="9525" cap="flat" cmpd="sng" algn="ctr">
                <a:solidFill>
                  <a:srgbClr val="C0504D">
                    <a:shade val="95000"/>
                    <a:satMod val="105000"/>
                  </a:srgb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aux!$C$93:$L$93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2022*</c:v>
                </c:pt>
              </c:strCache>
            </c:strRef>
          </c:cat>
          <c:val>
            <c:numRef>
              <c:f>aux!$C$101:$L$101</c:f>
              <c:numCache>
                <c:formatCode>#,##0.0</c:formatCode>
                <c:ptCount val="10"/>
                <c:pt idx="3">
                  <c:v>6575.9371817295214</c:v>
                </c:pt>
                <c:pt idx="4">
                  <c:v>6302.6042159574472</c:v>
                </c:pt>
                <c:pt idx="5">
                  <c:v>6484.3156709434297</c:v>
                </c:pt>
                <c:pt idx="6">
                  <c:v>6361.2705203024279</c:v>
                </c:pt>
                <c:pt idx="7">
                  <c:v>6800.9307256959009</c:v>
                </c:pt>
                <c:pt idx="8">
                  <c:v>6565.3240942276434</c:v>
                </c:pt>
                <c:pt idx="9">
                  <c:v>6364.2471417210609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8-4F57-AA24-B80814212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33131968"/>
        <c:axId val="-1333118912"/>
      </c:lineChart>
      <c:catAx>
        <c:axId val="-133313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18912"/>
        <c:crosses val="autoZero"/>
        <c:auto val="1"/>
        <c:lblAlgn val="ctr"/>
        <c:lblOffset val="100"/>
        <c:noMultiLvlLbl val="0"/>
      </c:catAx>
      <c:valAx>
        <c:axId val="-1333118912"/>
        <c:scaling>
          <c:orientation val="minMax"/>
          <c:min val="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-1333131968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+mn-lt"/>
                <a:ea typeface="Verdana"/>
                <a:cs typeface="Verdana"/>
              </a:defRPr>
            </a:pPr>
            <a:r>
              <a:rPr lang="es-UY" sz="2400" b="1" i="0" u="none" strike="noStrike" baseline="0">
                <a:solidFill>
                  <a:srgbClr val="000000"/>
                </a:solidFill>
                <a:latin typeface="+mn-lt"/>
                <a:ea typeface="Verdana"/>
                <a:cs typeface="Verdana"/>
              </a:rPr>
              <a:t>FACTOR DE EMISIÓN DE CO</a:t>
            </a:r>
            <a:r>
              <a:rPr lang="es-UY" sz="2400" b="1" i="0" u="none" strike="noStrike" baseline="-25000">
                <a:solidFill>
                  <a:srgbClr val="000000"/>
                </a:solidFill>
                <a:latin typeface="+mn-lt"/>
                <a:ea typeface="Verdana"/>
                <a:cs typeface="Verdana"/>
              </a:rPr>
              <a:t>2</a:t>
            </a:r>
            <a:r>
              <a:rPr lang="es-UY" sz="2400" b="1" i="0" u="none" strike="noStrike" baseline="0">
                <a:solidFill>
                  <a:srgbClr val="000000"/>
                </a:solidFill>
                <a:latin typeface="+mn-lt"/>
                <a:ea typeface="Verdana"/>
                <a:cs typeface="Verdana"/>
              </a:rPr>
              <a:t> DEL SIN</a:t>
            </a:r>
          </a:p>
        </c:rich>
      </c:tx>
      <c:layout>
        <c:manualLayout>
          <c:xMode val="edge"/>
          <c:yMode val="edge"/>
          <c:x val="0.26982411793960892"/>
          <c:y val="1.2533849205951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71912968708308E-2"/>
          <c:y val="0.16515830070612286"/>
          <c:w val="0.84859186197948855"/>
          <c:h val="0.7149321266968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aux!$A$109</c:f>
              <c:strCache>
                <c:ptCount val="1"/>
                <c:pt idx="0">
                  <c:v>FACTOR DE EMISIÓN DEL SIN</c:v>
                </c:pt>
              </c:strCache>
            </c:strRef>
          </c:tx>
          <c:invertIfNegative val="0"/>
          <c:dLbls>
            <c:dLbl>
              <c:idx val="10"/>
              <c:layout>
                <c:manualLayout>
                  <c:x val="-5.4662972109723942E-3"/>
                  <c:y val="-4.8079099253465409E-2"/>
                </c:manualLayout>
              </c:layout>
              <c:spPr>
                <a:gradFill rotWithShape="1">
                  <a:gsLst>
                    <a:gs pos="0">
                      <a:srgbClr val="4F81BD">
                        <a:tint val="50000"/>
                        <a:satMod val="300000"/>
                      </a:srgbClr>
                    </a:gs>
                    <a:gs pos="35000">
                      <a:srgbClr val="4F81BD">
                        <a:tint val="37000"/>
                        <a:satMod val="300000"/>
                      </a:srgbClr>
                    </a:gs>
                    <a:gs pos="100000">
                      <a:srgbClr val="4F81BD">
                        <a:tint val="15000"/>
                        <a:satMod val="350000"/>
                      </a:srgbClr>
                    </a:gs>
                  </a:gsLst>
                  <a:lin ang="16200000" scaled="1"/>
                </a:gradFill>
                <a:ln w="9525" cap="flat" cmpd="sng" algn="ctr">
                  <a:solidFill>
                    <a:srgbClr val="4F81BD">
                      <a:shade val="95000"/>
                      <a:satMod val="105000"/>
                    </a:srgbClr>
                  </a:solidFill>
                  <a:prstDash val="solid"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5.352871543844815E-2"/>
                      <c:h val="6.21370920950948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AEE-4C3F-842C-75907A73666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aux!$B$111:$L$111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aux!$B$114:$L$114</c:f>
              <c:numCache>
                <c:formatCode>0_)</c:formatCode>
                <c:ptCount val="11"/>
                <c:pt idx="0">
                  <c:v>300.79452609550555</c:v>
                </c:pt>
                <c:pt idx="1">
                  <c:v>135.06352367912598</c:v>
                </c:pt>
                <c:pt idx="2">
                  <c:v>46.451596179949249</c:v>
                </c:pt>
                <c:pt idx="3">
                  <c:v>57.741537760802423</c:v>
                </c:pt>
                <c:pt idx="4">
                  <c:v>27.76212870034826</c:v>
                </c:pt>
                <c:pt idx="5">
                  <c:v>14.407436485611148</c:v>
                </c:pt>
                <c:pt idx="6">
                  <c:v>24.596559953294534</c:v>
                </c:pt>
                <c:pt idx="7">
                  <c:v>12.99121313103168</c:v>
                </c:pt>
                <c:pt idx="8">
                  <c:v>44.885814208559125</c:v>
                </c:pt>
                <c:pt idx="9">
                  <c:v>100.89544288063721</c:v>
                </c:pt>
                <c:pt idx="10">
                  <c:v>60.920785737162383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8-4ECA-9B5F-06C0B501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-1022547408"/>
        <c:axId val="-1022550672"/>
      </c:barChart>
      <c:dateAx>
        <c:axId val="-1022547408"/>
        <c:scaling>
          <c:orientation val="minMax"/>
        </c:scaling>
        <c:delete val="0"/>
        <c:axPos val="b"/>
        <c:numFmt formatCode="0" sourceLinked="0"/>
        <c:majorTickMark val="none"/>
        <c:minorTickMark val="out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Verdana"/>
                <a:cs typeface="Verdana"/>
              </a:defRPr>
            </a:pPr>
            <a:endParaRPr lang="es-UY"/>
          </a:p>
        </c:txPr>
        <c:crossAx val="-102255067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-10225506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+mn-lt"/>
                    <a:ea typeface="Verdana"/>
                    <a:cs typeface="Verdana"/>
                  </a:defRPr>
                </a:pPr>
                <a:r>
                  <a:rPr lang="es-UY" sz="1200">
                    <a:latin typeface="+mn-lt"/>
                  </a:rPr>
                  <a:t>t CO2 / GWh</a:t>
                </a:r>
              </a:p>
            </c:rich>
          </c:tx>
          <c:layout>
            <c:manualLayout>
              <c:xMode val="edge"/>
              <c:yMode val="edge"/>
              <c:x val="3.0037926914305037E-2"/>
              <c:y val="0.1061610448295651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Verdana"/>
                <a:cs typeface="Verdana"/>
              </a:defRPr>
            </a:pPr>
            <a:endParaRPr lang="es-UY"/>
          </a:p>
        </c:txPr>
        <c:crossAx val="-1022547408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bg1">
          <a:lumMod val="65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UY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aseline="0"/>
            </a:pPr>
            <a:r>
              <a:rPr lang="en-US" sz="1600" baseline="0"/>
              <a:t>2022*</a:t>
            </a:r>
          </a:p>
          <a:p>
            <a:pPr>
              <a:defRPr sz="1300" baseline="0"/>
            </a:pPr>
            <a:r>
              <a:rPr lang="en-US" sz="1400" baseline="0">
                <a:solidFill>
                  <a:sysClr val="windowText" lastClr="000000"/>
                </a:solidFill>
              </a:rPr>
              <a:t>5.682 </a:t>
            </a:r>
            <a:r>
              <a:rPr lang="en-US" sz="1300" baseline="0"/>
              <a:t>ktep</a:t>
            </a:r>
          </a:p>
        </c:rich>
      </c:tx>
      <c:layout>
        <c:manualLayout>
          <c:xMode val="edge"/>
          <c:yMode val="edge"/>
          <c:x val="0.33706492309937391"/>
          <c:y val="0.35517562475845421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9672222222222224E-2"/>
          <c:y val="4.6319047619047628E-2"/>
          <c:w val="0.89315555555555559"/>
          <c:h val="0.89315555555555559"/>
        </c:manualLayout>
      </c:layout>
      <c:doughnutChart>
        <c:varyColors val="1"/>
        <c:ser>
          <c:idx val="0"/>
          <c:order val="0"/>
          <c:tx>
            <c:strRef>
              <c:f>aux!$L$4</c:f>
              <c:strCache>
                <c:ptCount val="1"/>
                <c:pt idx="0">
                  <c:v>2022*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59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C02-4A96-9849-CA5BC66DFFA2}"/>
              </c:ext>
            </c:extLst>
          </c:dPt>
          <c:dPt>
            <c:idx val="1"/>
            <c:bubble3D val="0"/>
            <c:spPr>
              <a:solidFill>
                <a:srgbClr val="33753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C02-4A96-9849-CA5BC66DFFA2}"/>
              </c:ext>
            </c:extLst>
          </c:dPt>
          <c:dPt>
            <c:idx val="2"/>
            <c:bubble3D val="0"/>
            <c:spPr>
              <a:solidFill>
                <a:srgbClr val="B1111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C02-4A96-9849-CA5BC66DFFA2}"/>
              </c:ext>
            </c:extLst>
          </c:dPt>
          <c:dPt>
            <c:idx val="3"/>
            <c:bubble3D val="0"/>
            <c:spPr>
              <a:solidFill>
                <a:srgbClr val="FFCB0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C02-4A96-9849-CA5BC66DFFA2}"/>
              </c:ext>
            </c:extLst>
          </c:dPt>
          <c:dPt>
            <c:idx val="4"/>
            <c:bubble3D val="0"/>
            <c:spPr>
              <a:solidFill>
                <a:srgbClr val="DBD1C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C02-4A96-9849-CA5BC66DFFA2}"/>
              </c:ext>
            </c:extLst>
          </c:dPt>
          <c:dPt>
            <c:idx val="5"/>
            <c:bubble3D val="0"/>
            <c:spPr>
              <a:solidFill>
                <a:srgbClr val="00A88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C02-4A96-9849-CA5BC66DFFA2}"/>
              </c:ext>
            </c:extLst>
          </c:dPt>
          <c:dPt>
            <c:idx val="6"/>
            <c:bubble3D val="0"/>
            <c:spPr>
              <a:solidFill>
                <a:srgbClr val="F9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C02-4A96-9849-CA5BC66DFFA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02-4A96-9849-CA5BC66DFFA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C02-4A96-9849-CA5BC66DFFA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C02-4A96-9849-CA5BC66DFFA2}"/>
                </c:ext>
              </c:extLst>
            </c:dLbl>
            <c:dLbl>
              <c:idx val="3"/>
              <c:layout>
                <c:manualLayout>
                  <c:x val="0.14804606395641773"/>
                  <c:y val="2.4358363309783606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aseline="0"/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02-4A96-9849-CA5BC66DFF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02-4A96-9849-CA5BC66DFFA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C02-4A96-9849-CA5BC66DFFA2}"/>
                </c:ext>
              </c:extLst>
            </c:dLbl>
            <c:dLbl>
              <c:idx val="6"/>
              <c:layout>
                <c:manualLayout>
                  <c:x val="9.3214188417003657E-2"/>
                  <c:y val="0.1644189523410399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aseline="0"/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02-4A96-9849-CA5BC66DF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(aux!$A$7,aux!$A$19,aux!$A$15,aux!$A$13,aux!$A$5,aux!$A$9,aux!$A$11)</c:f>
              <c:strCache>
                <c:ptCount val="7"/>
                <c:pt idx="0">
                  <c:v>electricidad origen hidro</c:v>
                </c:pt>
                <c:pt idx="1">
                  <c:v>biomasa</c:v>
                </c:pt>
                <c:pt idx="2">
                  <c:v>petróleo y derivados</c:v>
                </c:pt>
                <c:pt idx="3">
                  <c:v>gas natural</c:v>
                </c:pt>
                <c:pt idx="4">
                  <c:v>electricidad importada</c:v>
                </c:pt>
                <c:pt idx="5">
                  <c:v>electricidad origen eólica</c:v>
                </c:pt>
                <c:pt idx="6">
                  <c:v>solar</c:v>
                </c:pt>
              </c:strCache>
            </c:strRef>
          </c:cat>
          <c:val>
            <c:numRef>
              <c:f>(aux!$L$8,aux!$L$20,aux!$L$16,aux!$L$14,aux!$L$6,aux!$L$10,aux!$L$12)</c:f>
              <c:numCache>
                <c:formatCode>0%</c:formatCode>
                <c:ptCount val="7"/>
                <c:pt idx="0">
                  <c:v>0.09</c:v>
                </c:pt>
                <c:pt idx="1">
                  <c:v>0.39</c:v>
                </c:pt>
                <c:pt idx="2">
                  <c:v>0.43</c:v>
                </c:pt>
                <c:pt idx="3">
                  <c:v>0.01</c:v>
                </c:pt>
                <c:pt idx="4">
                  <c:v>0</c:v>
                </c:pt>
                <c:pt idx="5">
                  <c:v>7.0000000000000007E-2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02-4A96-9849-CA5BC66DFF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48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POTENCIA INSTALADA TOTAL POR FUENTE</a:t>
            </a:r>
          </a:p>
        </c:rich>
      </c:tx>
      <c:layout>
        <c:manualLayout>
          <c:xMode val="edge"/>
          <c:yMode val="edge"/>
          <c:x val="0.18665165678543069"/>
          <c:y val="4.84291201375844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36972222222222E-2"/>
          <c:y val="0.20739468811360634"/>
          <c:w val="0.62598055555555554"/>
          <c:h val="0.64766003774547831"/>
        </c:manualLayout>
      </c:layout>
      <c:areaChart>
        <c:grouping val="stacked"/>
        <c:varyColors val="0"/>
        <c:ser>
          <c:idx val="0"/>
          <c:order val="0"/>
          <c:tx>
            <c:strRef>
              <c:f>aux!$A$43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005984"/>
            </a:solidFill>
            <a:ln w="22225">
              <a:solidFill>
                <a:srgbClr val="005984"/>
              </a:solidFill>
            </a:ln>
          </c:spPr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aux!$B$45:$L$45</c:f>
              <c:numCache>
                <c:formatCode>#,##0.0</c:formatCode>
                <c:ptCount val="11"/>
                <c:pt idx="0">
                  <c:v>1538</c:v>
                </c:pt>
                <c:pt idx="1">
                  <c:v>1538</c:v>
                </c:pt>
                <c:pt idx="2">
                  <c:v>1538</c:v>
                </c:pt>
                <c:pt idx="3">
                  <c:v>1538</c:v>
                </c:pt>
                <c:pt idx="4">
                  <c:v>1538</c:v>
                </c:pt>
                <c:pt idx="5">
                  <c:v>1538</c:v>
                </c:pt>
                <c:pt idx="6">
                  <c:v>1538</c:v>
                </c:pt>
                <c:pt idx="7">
                  <c:v>1538</c:v>
                </c:pt>
                <c:pt idx="8">
                  <c:v>1538</c:v>
                </c:pt>
                <c:pt idx="9">
                  <c:v>1538</c:v>
                </c:pt>
                <c:pt idx="10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1-4250-B923-710FFA47C338}"/>
            </c:ext>
          </c:extLst>
        </c:ser>
        <c:ser>
          <c:idx val="1"/>
          <c:order val="1"/>
          <c:tx>
            <c:strRef>
              <c:f>aux!$A$32</c:f>
              <c:strCache>
                <c:ptCount val="1"/>
                <c:pt idx="0">
                  <c:v>Fósil</c:v>
                </c:pt>
              </c:strCache>
            </c:strRef>
          </c:tx>
          <c:spPr>
            <a:solidFill>
              <a:srgbClr val="4D224B"/>
            </a:solidFill>
            <a:ln w="22225">
              <a:solidFill>
                <a:srgbClr val="4D224B"/>
              </a:solidFill>
            </a:ln>
          </c:spPr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aux!$B$36:$L$36</c:f>
              <c:numCache>
                <c:formatCode>#,##0.0</c:formatCode>
                <c:ptCount val="11"/>
                <c:pt idx="0">
                  <c:v>1075.73</c:v>
                </c:pt>
                <c:pt idx="1">
                  <c:v>1274.9000000000001</c:v>
                </c:pt>
                <c:pt idx="2">
                  <c:v>1274.9000000000001</c:v>
                </c:pt>
                <c:pt idx="3">
                  <c:v>1101.7</c:v>
                </c:pt>
                <c:pt idx="4">
                  <c:v>646.70000000000005</c:v>
                </c:pt>
                <c:pt idx="5">
                  <c:v>826.7</c:v>
                </c:pt>
                <c:pt idx="6">
                  <c:v>1186.7</c:v>
                </c:pt>
                <c:pt idx="7">
                  <c:v>1176.6600000000001</c:v>
                </c:pt>
                <c:pt idx="8">
                  <c:v>1176.6600000000001</c:v>
                </c:pt>
                <c:pt idx="9">
                  <c:v>1176.6600000000001</c:v>
                </c:pt>
                <c:pt idx="10">
                  <c:v>1176.6600000000001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E1-4250-B923-710FFA47C338}"/>
            </c:ext>
          </c:extLst>
        </c:ser>
        <c:ser>
          <c:idx val="3"/>
          <c:order val="2"/>
          <c:tx>
            <c:strRef>
              <c:f>aux!$A$38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33753B"/>
            </a:solidFill>
            <a:ln w="22225">
              <a:solidFill>
                <a:srgbClr val="33753B"/>
              </a:solidFill>
            </a:ln>
          </c:spPr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aux!$B$41:$L$41</c:f>
              <c:numCache>
                <c:formatCode>#,##0.0</c:formatCode>
                <c:ptCount val="11"/>
                <c:pt idx="0">
                  <c:v>247.1</c:v>
                </c:pt>
                <c:pt idx="1">
                  <c:v>417.1</c:v>
                </c:pt>
                <c:pt idx="2">
                  <c:v>417.70000000000005</c:v>
                </c:pt>
                <c:pt idx="3">
                  <c:v>427.70000000000005</c:v>
                </c:pt>
                <c:pt idx="4">
                  <c:v>427.70000000000005</c:v>
                </c:pt>
                <c:pt idx="5">
                  <c:v>416.20000000000005</c:v>
                </c:pt>
                <c:pt idx="6">
                  <c:v>416.20000000000005</c:v>
                </c:pt>
                <c:pt idx="7">
                  <c:v>416.27000000000004</c:v>
                </c:pt>
                <c:pt idx="8">
                  <c:v>416.27000000000004</c:v>
                </c:pt>
                <c:pt idx="9">
                  <c:v>416.42</c:v>
                </c:pt>
                <c:pt idx="10">
                  <c:v>416.42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1-4250-B923-710FFA47C338}"/>
            </c:ext>
          </c:extLst>
        </c:ser>
        <c:ser>
          <c:idx val="2"/>
          <c:order val="3"/>
          <c:tx>
            <c:strRef>
              <c:f>aux!$A$47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00A88F"/>
            </a:solidFill>
            <a:ln w="22225">
              <a:noFill/>
            </a:ln>
          </c:spPr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aux!$B$49:$L$49</c:f>
              <c:numCache>
                <c:formatCode>#,##0.0</c:formatCode>
                <c:ptCount val="11"/>
                <c:pt idx="0">
                  <c:v>52.604999999999997</c:v>
                </c:pt>
                <c:pt idx="1">
                  <c:v>59.41749999999999</c:v>
                </c:pt>
                <c:pt idx="2">
                  <c:v>481.3</c:v>
                </c:pt>
                <c:pt idx="3">
                  <c:v>856.75549999999998</c:v>
                </c:pt>
                <c:pt idx="4">
                  <c:v>1211.4555</c:v>
                </c:pt>
                <c:pt idx="5">
                  <c:v>1513.1675</c:v>
                </c:pt>
                <c:pt idx="6">
                  <c:v>1513.1675</c:v>
                </c:pt>
                <c:pt idx="7">
                  <c:v>1516.4875000000002</c:v>
                </c:pt>
                <c:pt idx="8">
                  <c:v>1516.4875000000002</c:v>
                </c:pt>
                <c:pt idx="9">
                  <c:v>1516.4875000000002</c:v>
                </c:pt>
                <c:pt idx="10">
                  <c:v>1516.4899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E1-4250-B923-710FFA47C338}"/>
            </c:ext>
          </c:extLst>
        </c:ser>
        <c:ser>
          <c:idx val="4"/>
          <c:order val="4"/>
          <c:tx>
            <c:strRef>
              <c:f>aux!$A$51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99D1C"/>
            </a:solidFill>
            <a:ln>
              <a:noFill/>
            </a:ln>
          </c:spPr>
          <c:cat>
            <c:strRef>
              <c:f>aux!$B$31:$L$31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aux!$B$52:$L$52</c:f>
              <c:numCache>
                <c:formatCode>#,##0.0</c:formatCode>
                <c:ptCount val="11"/>
                <c:pt idx="0">
                  <c:v>0.608155</c:v>
                </c:pt>
                <c:pt idx="1">
                  <c:v>1.5889950000000002</c:v>
                </c:pt>
                <c:pt idx="2">
                  <c:v>3.7072700000000012</c:v>
                </c:pt>
                <c:pt idx="3">
                  <c:v>64.460779999999986</c:v>
                </c:pt>
                <c:pt idx="4">
                  <c:v>88.950339999999983</c:v>
                </c:pt>
                <c:pt idx="5">
                  <c:v>242.61836499999993</c:v>
                </c:pt>
                <c:pt idx="6">
                  <c:v>248.35694989999996</c:v>
                </c:pt>
                <c:pt idx="7">
                  <c:v>253.38835879999991</c:v>
                </c:pt>
                <c:pt idx="8">
                  <c:v>257.6397687999999</c:v>
                </c:pt>
                <c:pt idx="9">
                  <c:v>266.32317379999989</c:v>
                </c:pt>
                <c:pt idx="10">
                  <c:v>279.16023880000006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1-4250-B923-710FFA47C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1831744"/>
        <c:axId val="-1333121632"/>
      </c:areaChart>
      <c:catAx>
        <c:axId val="-162183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1632"/>
        <c:crosses val="autoZero"/>
        <c:auto val="1"/>
        <c:lblAlgn val="ctr"/>
        <c:lblOffset val="100"/>
        <c:noMultiLvlLbl val="0"/>
      </c:catAx>
      <c:valAx>
        <c:axId val="-1333121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983860570984557E-2"/>
              <c:y val="0.1358965917530038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621831744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l"/>
      <c:layout>
        <c:manualLayout>
          <c:xMode val="edge"/>
          <c:yMode val="edge"/>
          <c:x val="0.80000598111988497"/>
          <c:y val="0.58534348115073476"/>
          <c:w val="0.11649575652453044"/>
          <c:h val="0.27945111757185798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s-UY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2022*</a:t>
            </a:r>
          </a:p>
          <a:p>
            <a:pPr>
              <a:defRPr sz="1600"/>
            </a:pPr>
            <a:r>
              <a:rPr lang="en-US" sz="1300"/>
              <a:t>4.927 MW</a:t>
            </a:r>
          </a:p>
        </c:rich>
      </c:tx>
      <c:layout>
        <c:manualLayout>
          <c:xMode val="edge"/>
          <c:yMode val="edge"/>
          <c:x val="0.35305624379665601"/>
          <c:y val="0.37372841900135834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6.9120634920634916E-2"/>
          <c:y val="6.9157936507936502E-2"/>
          <c:w val="0.8808869047619049"/>
          <c:h val="0.8808869047619049"/>
        </c:manualLayout>
      </c:layout>
      <c:doughnutChart>
        <c:varyColors val="1"/>
        <c:ser>
          <c:idx val="0"/>
          <c:order val="0"/>
          <c:tx>
            <c:strRef>
              <c:f>aux!$A$29</c:f>
              <c:strCache>
                <c:ptCount val="1"/>
                <c:pt idx="0">
                  <c:v>POTENCIA INSTALADA POR FUENTE</c:v>
                </c:pt>
              </c:strCache>
            </c:strRef>
          </c:tx>
          <c:dPt>
            <c:idx val="0"/>
            <c:bubble3D val="0"/>
            <c:spPr>
              <a:solidFill>
                <a:srgbClr val="0059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E87-48D4-B4E1-25EDD6827D45}"/>
              </c:ext>
            </c:extLst>
          </c:dPt>
          <c:dPt>
            <c:idx val="1"/>
            <c:bubble3D val="0"/>
            <c:spPr>
              <a:solidFill>
                <a:srgbClr val="4D224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E87-48D4-B4E1-25EDD6827D45}"/>
              </c:ext>
            </c:extLst>
          </c:dPt>
          <c:dPt>
            <c:idx val="2"/>
            <c:bubble3D val="0"/>
            <c:spPr>
              <a:solidFill>
                <a:srgbClr val="33753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E87-48D4-B4E1-25EDD6827D45}"/>
              </c:ext>
            </c:extLst>
          </c:dPt>
          <c:dPt>
            <c:idx val="3"/>
            <c:bubble3D val="0"/>
            <c:spPr>
              <a:solidFill>
                <a:srgbClr val="00A88F"/>
              </a:solidFill>
              <a:ln>
                <a:solidFill>
                  <a:srgbClr val="00A88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E87-48D4-B4E1-25EDD6827D45}"/>
              </c:ext>
            </c:extLst>
          </c:dPt>
          <c:dPt>
            <c:idx val="4"/>
            <c:bubble3D val="0"/>
            <c:spPr>
              <a:solidFill>
                <a:srgbClr val="F9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E87-48D4-B4E1-25EDD6827D45}"/>
              </c:ext>
            </c:extLst>
          </c:dPt>
          <c:dLbls>
            <c:dLbl>
              <c:idx val="4"/>
              <c:layout>
                <c:manualLayout>
                  <c:x val="2.4915690594520007E-2"/>
                  <c:y val="2.5408925417891977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U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E87-48D4-B4E1-25EDD6827D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(aux!$A$43,aux!$A$32,aux!$A$38,aux!$A$47,aux!$A$51)</c:f>
              <c:strCache>
                <c:ptCount val="5"/>
                <c:pt idx="0">
                  <c:v>Hidro</c:v>
                </c:pt>
                <c:pt idx="1">
                  <c:v>Fósil</c:v>
                </c:pt>
                <c:pt idx="2">
                  <c:v>Biomasa</c:v>
                </c:pt>
                <c:pt idx="3">
                  <c:v>Eólica</c:v>
                </c:pt>
                <c:pt idx="4">
                  <c:v>Solar</c:v>
                </c:pt>
              </c:strCache>
            </c:strRef>
          </c:cat>
          <c:val>
            <c:numRef>
              <c:f>(aux!$L$46,aux!$L$37,aux!$L$42,aux!$L$50,aux!$L$54)</c:f>
              <c:numCache>
                <c:formatCode>0%</c:formatCode>
                <c:ptCount val="5"/>
                <c:pt idx="0">
                  <c:v>0.31</c:v>
                </c:pt>
                <c:pt idx="1">
                  <c:v>0.24</c:v>
                </c:pt>
                <c:pt idx="2">
                  <c:v>0.08</c:v>
                </c:pt>
                <c:pt idx="3">
                  <c:v>0.31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87-48D4-B4E1-25EDD6827D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47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POTENCIA INSTALADA PARA CADA FUENTE</a:t>
            </a:r>
          </a:p>
        </c:rich>
      </c:tx>
      <c:layout>
        <c:manualLayout>
          <c:xMode val="edge"/>
          <c:yMode val="edge"/>
          <c:x val="0.18883819458767584"/>
          <c:y val="4.84291201375844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718158449529548E-2"/>
          <c:y val="0.26139363373158131"/>
          <c:w val="0.25181867343657066"/>
          <c:h val="0.22190975977059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aux!$A$30</c:f>
              <c:strCache>
                <c:ptCount val="1"/>
              </c:strCache>
            </c:strRef>
          </c:tx>
          <c:spPr>
            <a:solidFill>
              <a:srgbClr val="4D224B"/>
            </a:solidFill>
          </c:spPr>
          <c:invertIfNegative val="0"/>
          <c:cat>
            <c:strRef>
              <c:f>aux!$B$31:$K$32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aux!$B$32:$K$32</c:f>
              <c:numCache>
                <c:formatCode>#,##0.0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7F0-42CC-876D-D48E45C4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31424"/>
        <c:axId val="-1333128160"/>
      </c:barChart>
      <c:catAx>
        <c:axId val="-1333131424"/>
        <c:scaling>
          <c:orientation val="minMax"/>
        </c:scaling>
        <c:delete val="1"/>
        <c:axPos val="b"/>
        <c:numFmt formatCode="General" sourceLinked="0"/>
        <c:majorTickMark val="none"/>
        <c:minorTickMark val="out"/>
        <c:tickLblPos val="nextTo"/>
        <c:crossAx val="-1333128160"/>
        <c:crosses val="autoZero"/>
        <c:auto val="1"/>
        <c:lblAlgn val="ctr"/>
        <c:lblOffset val="100"/>
        <c:noMultiLvlLbl val="0"/>
      </c:catAx>
      <c:valAx>
        <c:axId val="-1333128160"/>
        <c:scaling>
          <c:orientation val="minMax"/>
          <c:max val="2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333131424"/>
        <c:crosses val="autoZero"/>
        <c:crossBetween val="between"/>
        <c:majorUnit val="400"/>
      </c:valAx>
      <c:spPr>
        <a:ln>
          <a:noFill/>
        </a:ln>
      </c:spPr>
    </c:plotArea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Biomasa</a:t>
            </a:r>
          </a:p>
        </c:rich>
      </c:tx>
      <c:layout>
        <c:manualLayout>
          <c:xMode val="edge"/>
          <c:yMode val="edge"/>
          <c:x val="0.4069811717851996"/>
          <c:y val="2.9984441661509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8797295590766"/>
          <c:y val="0.15015685648960495"/>
          <c:w val="0.80412277777777785"/>
          <c:h val="0.60518041682211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aux!$A$38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33753B"/>
            </a:solidFill>
          </c:spPr>
          <c:invertIfNegative val="0"/>
          <c:cat>
            <c:strRef>
              <c:f>aux!$B$31:$L$32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aux!$B$41:$L$41</c:f>
              <c:numCache>
                <c:formatCode>#,##0.0</c:formatCode>
                <c:ptCount val="11"/>
                <c:pt idx="0">
                  <c:v>247.1</c:v>
                </c:pt>
                <c:pt idx="1">
                  <c:v>417.1</c:v>
                </c:pt>
                <c:pt idx="2">
                  <c:v>417.70000000000005</c:v>
                </c:pt>
                <c:pt idx="3">
                  <c:v>427.70000000000005</c:v>
                </c:pt>
                <c:pt idx="4">
                  <c:v>427.70000000000005</c:v>
                </c:pt>
                <c:pt idx="5">
                  <c:v>416.20000000000005</c:v>
                </c:pt>
                <c:pt idx="6">
                  <c:v>416.20000000000005</c:v>
                </c:pt>
                <c:pt idx="7">
                  <c:v>416.27000000000004</c:v>
                </c:pt>
                <c:pt idx="8">
                  <c:v>416.27000000000004</c:v>
                </c:pt>
                <c:pt idx="9">
                  <c:v>416.42</c:v>
                </c:pt>
                <c:pt idx="10">
                  <c:v>416.42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7-4456-8BEA-E18FC724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21088"/>
        <c:axId val="-1333133600"/>
      </c:barChart>
      <c:catAx>
        <c:axId val="-1333121088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33600"/>
        <c:crosses val="autoZero"/>
        <c:auto val="1"/>
        <c:lblAlgn val="ctr"/>
        <c:lblOffset val="100"/>
        <c:noMultiLvlLbl val="0"/>
      </c:catAx>
      <c:valAx>
        <c:axId val="-1333133600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3.1527803412244315E-2"/>
              <c:y val="3.737761280538849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3331210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Hidro</a:t>
            </a:r>
          </a:p>
        </c:rich>
      </c:tx>
      <c:layout>
        <c:manualLayout>
          <c:xMode val="edge"/>
          <c:yMode val="edge"/>
          <c:x val="0.4378493055555555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8805555555559"/>
          <c:y val="0.15364629629629631"/>
          <c:w val="0.80412277777777785"/>
          <c:h val="0.63776342592592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aux!$A$43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005984"/>
            </a:solidFill>
          </c:spPr>
          <c:invertIfNegative val="0"/>
          <c:cat>
            <c:strRef>
              <c:f>aux!$B$31:$L$32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aux!$B$45:$L$45</c:f>
              <c:numCache>
                <c:formatCode>#,##0.0</c:formatCode>
                <c:ptCount val="11"/>
                <c:pt idx="0">
                  <c:v>1538</c:v>
                </c:pt>
                <c:pt idx="1">
                  <c:v>1538</c:v>
                </c:pt>
                <c:pt idx="2">
                  <c:v>1538</c:v>
                </c:pt>
                <c:pt idx="3">
                  <c:v>1538</c:v>
                </c:pt>
                <c:pt idx="4">
                  <c:v>1538</c:v>
                </c:pt>
                <c:pt idx="5">
                  <c:v>1538</c:v>
                </c:pt>
                <c:pt idx="6">
                  <c:v>1538</c:v>
                </c:pt>
                <c:pt idx="7">
                  <c:v>1538</c:v>
                </c:pt>
                <c:pt idx="8">
                  <c:v>1538</c:v>
                </c:pt>
                <c:pt idx="9">
                  <c:v>1538</c:v>
                </c:pt>
                <c:pt idx="10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C-4333-9C20-B2D89AD23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33056"/>
        <c:axId val="-1333122720"/>
      </c:barChart>
      <c:catAx>
        <c:axId val="-1333133056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2720"/>
        <c:crosses val="autoZero"/>
        <c:auto val="1"/>
        <c:lblAlgn val="ctr"/>
        <c:lblOffset val="100"/>
        <c:noMultiLvlLbl val="0"/>
      </c:catAx>
      <c:valAx>
        <c:axId val="-1333122720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2.2708333333333334E-2"/>
              <c:y val="1.85435185185185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3331330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Eólica</a:t>
            </a:r>
          </a:p>
        </c:rich>
      </c:tx>
      <c:layout>
        <c:manualLayout>
          <c:xMode val="edge"/>
          <c:yMode val="edge"/>
          <c:x val="0.45107861111111114"/>
          <c:y val="5.291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8805555555559"/>
          <c:y val="0.19480351414406533"/>
          <c:w val="0.80412277777777785"/>
          <c:h val="0.5726974524904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00A88F"/>
            </a:solidFill>
          </c:spPr>
          <c:invertIfNegative val="0"/>
          <c:cat>
            <c:strRef>
              <c:f>aux!$B$31:$L$32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aux!$B$49:$L$49</c:f>
              <c:numCache>
                <c:formatCode>#,##0.0</c:formatCode>
                <c:ptCount val="11"/>
                <c:pt idx="0">
                  <c:v>52.604999999999997</c:v>
                </c:pt>
                <c:pt idx="1">
                  <c:v>59.41749999999999</c:v>
                </c:pt>
                <c:pt idx="2">
                  <c:v>481.3</c:v>
                </c:pt>
                <c:pt idx="3">
                  <c:v>856.75549999999998</c:v>
                </c:pt>
                <c:pt idx="4">
                  <c:v>1211.4555</c:v>
                </c:pt>
                <c:pt idx="5">
                  <c:v>1513.1675</c:v>
                </c:pt>
                <c:pt idx="6">
                  <c:v>1513.1675</c:v>
                </c:pt>
                <c:pt idx="7">
                  <c:v>1516.4875000000002</c:v>
                </c:pt>
                <c:pt idx="8">
                  <c:v>1516.4875000000002</c:v>
                </c:pt>
                <c:pt idx="9">
                  <c:v>1516.4875000000002</c:v>
                </c:pt>
                <c:pt idx="10">
                  <c:v>1516.4899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5-431A-ADA3-C6EEECB6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24896"/>
        <c:axId val="-1333124352"/>
      </c:barChart>
      <c:catAx>
        <c:axId val="-1333124896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4352"/>
        <c:crosses val="autoZero"/>
        <c:auto val="1"/>
        <c:lblAlgn val="ctr"/>
        <c:lblOffset val="100"/>
        <c:noMultiLvlLbl val="0"/>
      </c:catAx>
      <c:valAx>
        <c:axId val="-1333124352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888915872537877E-2"/>
              <c:y val="7.692012618393336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333124896"/>
        <c:crosses val="autoZero"/>
        <c:crossBetween val="between"/>
        <c:majorUnit val="2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Solar</a:t>
            </a:r>
          </a:p>
        </c:rich>
      </c:tx>
      <c:layout>
        <c:manualLayout>
          <c:xMode val="edge"/>
          <c:yMode val="edge"/>
          <c:x val="0.45107861111111114"/>
          <c:y val="5.291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8805555555559"/>
          <c:y val="0.19480351414406533"/>
          <c:w val="0.80412277777777785"/>
          <c:h val="0.5848766283054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aux!$A$51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99D1C"/>
            </a:solidFill>
          </c:spPr>
          <c:invertIfNegative val="0"/>
          <c:cat>
            <c:strRef>
              <c:f>aux!$B$31:$L$32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aux!$B$53:$L$53</c:f>
              <c:numCache>
                <c:formatCode>#,##0.0</c:formatCode>
                <c:ptCount val="11"/>
                <c:pt idx="0">
                  <c:v>0.608155</c:v>
                </c:pt>
                <c:pt idx="1">
                  <c:v>1.5889950000000002</c:v>
                </c:pt>
                <c:pt idx="2">
                  <c:v>3.7072700000000012</c:v>
                </c:pt>
                <c:pt idx="3">
                  <c:v>64.460779999999986</c:v>
                </c:pt>
                <c:pt idx="4">
                  <c:v>88.950339999999983</c:v>
                </c:pt>
                <c:pt idx="5">
                  <c:v>242.61836499999993</c:v>
                </c:pt>
                <c:pt idx="6">
                  <c:v>248.35694989999996</c:v>
                </c:pt>
                <c:pt idx="7">
                  <c:v>253.38835879999991</c:v>
                </c:pt>
                <c:pt idx="8">
                  <c:v>257.6397687999999</c:v>
                </c:pt>
                <c:pt idx="9">
                  <c:v>266.32317379999989</c:v>
                </c:pt>
                <c:pt idx="10">
                  <c:v>279.16023880000006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3-4DF2-98FD-CAD29954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3123808"/>
        <c:axId val="-1333127616"/>
      </c:barChart>
      <c:catAx>
        <c:axId val="-1333123808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-1333127616"/>
        <c:crosses val="autoZero"/>
        <c:auto val="1"/>
        <c:lblAlgn val="ctr"/>
        <c:lblOffset val="100"/>
        <c:noMultiLvlLbl val="0"/>
      </c:catAx>
      <c:valAx>
        <c:axId val="-1333127616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0012239783181E-2"/>
              <c:y val="7.08305382764164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3331238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0.00425</cdr:x>
      <cdr:y>0.24887</cdr:y>
    </cdr:from>
    <cdr:to>
      <cdr:x>0.50258</cdr:x>
      <cdr:y>0.87807</cdr:y>
    </cdr:to>
    <cdr:graphicFrame macro="">
      <cdr:nvGraphicFramePr>
        <cdr:cNvPr id="2" name="27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0.49744</cdr:x>
      <cdr:y>0.25912</cdr:y>
    </cdr:from>
    <cdr:to>
      <cdr:x>0.99577</cdr:x>
      <cdr:y>0.88832</cdr:y>
    </cdr:to>
    <cdr:graphicFrame macro="">
      <cdr:nvGraphicFramePr>
        <cdr:cNvPr id="3" name="26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0.73185</cdr:x>
      <cdr:y>0.20506</cdr:y>
    </cdr:from>
    <cdr:to>
      <cdr:x>0.98101</cdr:x>
      <cdr:y>0.54826</cdr:y>
    </cdr:to>
    <cdr:graphicFrame macro="">
      <cdr:nvGraphicFramePr>
        <cdr:cNvPr id="2" name="14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0.72762</cdr:x>
      <cdr:y>0.19595</cdr:y>
    </cdr:from>
    <cdr:to>
      <cdr:x>0.97678</cdr:x>
      <cdr:y>0.53915</cdr:y>
    </cdr:to>
    <cdr:graphicFrame macro="">
      <cdr:nvGraphicFramePr>
        <cdr:cNvPr id="2" name="15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0.65808</cdr:x>
      <cdr:y>0.20686</cdr:y>
    </cdr:from>
    <cdr:to>
      <cdr:x>0.9903</cdr:x>
      <cdr:y>0.58135</cdr:y>
    </cdr:to>
    <cdr:graphicFrame macro="">
      <cdr:nvGraphicFramePr>
        <cdr:cNvPr id="2" name="20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0.33669</cdr:x>
      <cdr:y>0.21058</cdr:y>
    </cdr:from>
    <cdr:to>
      <cdr:x>0.66891</cdr:x>
      <cdr:y>0.55377</cdr:y>
    </cdr:to>
    <cdr:graphicFrame macro="">
      <cdr:nvGraphicFramePr>
        <cdr:cNvPr id="3" name="21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0.15509</cdr:x>
      <cdr:y>0.59867</cdr:y>
    </cdr:from>
    <cdr:to>
      <cdr:x>0.48731</cdr:x>
      <cdr:y>0.94187</cdr:y>
    </cdr:to>
    <cdr:graphicFrame macro="">
      <cdr:nvGraphicFramePr>
        <cdr:cNvPr id="4" name="22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cdr:graphicFrame>
  </cdr:relSizeAnchor>
  <cdr:relSizeAnchor xmlns:cdr="http://schemas.openxmlformats.org/drawingml/2006/chartDrawing">
    <cdr:from>
      <cdr:x>0.52697</cdr:x>
      <cdr:y>0.59867</cdr:y>
    </cdr:from>
    <cdr:to>
      <cdr:x>0.85919</cdr:x>
      <cdr:y>0.94187</cdr:y>
    </cdr:to>
    <cdr:graphicFrame macro="">
      <cdr:nvGraphicFramePr>
        <cdr:cNvPr id="5" name="23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cdr:graphicFrame>
  </cdr:relSizeAnchor>
  <cdr:relSizeAnchor xmlns:cdr="http://schemas.openxmlformats.org/drawingml/2006/chartDrawing">
    <cdr:from>
      <cdr:x>0.01138</cdr:x>
      <cdr:y>0.20268</cdr:y>
    </cdr:from>
    <cdr:to>
      <cdr:x>0.33396</cdr:x>
      <cdr:y>0.54587</cdr:y>
    </cdr:to>
    <cdr:graphicFrame macro="">
      <cdr:nvGraphicFramePr>
        <cdr:cNvPr id="10" name="24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cdr:graphicFrame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0.74238</cdr:x>
      <cdr:y>0.20472</cdr:y>
    </cdr:from>
    <cdr:to>
      <cdr:x>0.99155</cdr:x>
      <cdr:y>0.54792</cdr:y>
    </cdr:to>
    <cdr:graphicFrame macro="">
      <cdr:nvGraphicFramePr>
        <cdr:cNvPr id="2" name="7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%20direccion/Olga/bal%20preliminar%202016/graficos%20prel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&#250;blico\Reportes%20DNE\Planilla%20DNE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FERTA"/>
      <sheetName val="DEMANDA"/>
      <sheetName val="APERTURA SECTORIAL"/>
      <sheetName val="EMISIONES CO2"/>
      <sheetName val="INDICADORES"/>
      <sheetName val="SENDERO ENERGETICO"/>
      <sheetName val="graficos para ppt"/>
    </sheetNames>
    <sheetDataSet>
      <sheetData sheetId="0" refreshError="1"/>
      <sheetData sheetId="1">
        <row r="6">
          <cell r="AA6">
            <v>1990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Macro"/>
      <sheetName val="Crudos"/>
      <sheetName val="Demanda Cognos"/>
      <sheetName val="Produc~1"/>
      <sheetName val="Consumos tot"/>
      <sheetName val="Inventario inicial"/>
      <sheetName val="Inventario final"/>
      <sheetName val="MoviEntrada"/>
      <sheetName val="MoviSalida"/>
      <sheetName val="ElabEntrada"/>
      <sheetName val="ElabSalida"/>
      <sheetName val="VentasEntrada"/>
      <sheetName val="VentasSalida"/>
      <sheetName val="Salidaprod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Consulta  Demanda</v>
          </cell>
        </row>
        <row r="2">
          <cell r="A2" t="str">
            <v>12 / 2011</v>
          </cell>
        </row>
        <row r="5">
          <cell r="A5" t="str">
            <v>Valores (Miles de m3)</v>
          </cell>
          <cell r="B5" t="str">
            <v>2011/01</v>
          </cell>
          <cell r="C5" t="str">
            <v>2011/02</v>
          </cell>
          <cell r="D5" t="str">
            <v>2011/03</v>
          </cell>
          <cell r="E5" t="str">
            <v>2011/04</v>
          </cell>
          <cell r="F5" t="str">
            <v>2011/05</v>
          </cell>
          <cell r="G5" t="str">
            <v>2011/06</v>
          </cell>
          <cell r="H5" t="str">
            <v>2011/07</v>
          </cell>
          <cell r="I5" t="str">
            <v>2011/08</v>
          </cell>
          <cell r="J5" t="str">
            <v>2011/09</v>
          </cell>
          <cell r="K5" t="str">
            <v>2011/10</v>
          </cell>
          <cell r="L5" t="str">
            <v>2011/11</v>
          </cell>
          <cell r="M5" t="str">
            <v>2011/12</v>
          </cell>
          <cell r="N5" t="str">
            <v>2012/01</v>
          </cell>
          <cell r="O5" t="str">
            <v>2012/02</v>
          </cell>
          <cell r="P5" t="str">
            <v>2012/03</v>
          </cell>
          <cell r="Q5" t="str">
            <v>2012/04</v>
          </cell>
          <cell r="R5" t="str">
            <v>2012/05</v>
          </cell>
        </row>
        <row r="6">
          <cell r="A6" t="str">
            <v>PROPANO INDUSTRIAL</v>
          </cell>
          <cell r="B6">
            <v>5.6971000000000001E-2</v>
          </cell>
          <cell r="C6">
            <v>0.27753499999999998</v>
          </cell>
          <cell r="D6">
            <v>0.56738100000000002</v>
          </cell>
          <cell r="E6">
            <v>0.90203500000000003</v>
          </cell>
          <cell r="F6">
            <v>0.32306099999999999</v>
          </cell>
          <cell r="G6">
            <v>0.79208999999999996</v>
          </cell>
          <cell r="H6">
            <v>0.54227499999999995</v>
          </cell>
          <cell r="I6">
            <v>0.233546</v>
          </cell>
          <cell r="J6">
            <v>0.121397</v>
          </cell>
          <cell r="K6">
            <v>0.2014</v>
          </cell>
          <cell r="L6">
            <v>0.59894599999999998</v>
          </cell>
          <cell r="M6">
            <v>3.3083000000000001E-2</v>
          </cell>
          <cell r="N6">
            <v>2.423</v>
          </cell>
          <cell r="O6">
            <v>2.85</v>
          </cell>
          <cell r="P6">
            <v>3.7</v>
          </cell>
          <cell r="Q6">
            <v>4</v>
          </cell>
          <cell r="R6">
            <v>3.97</v>
          </cell>
        </row>
        <row r="7">
          <cell r="A7" t="str">
            <v>SUPERGAS GRANEL</v>
          </cell>
          <cell r="B7">
            <v>1.803668</v>
          </cell>
          <cell r="C7">
            <v>1.852646</v>
          </cell>
          <cell r="D7">
            <v>2.340878</v>
          </cell>
          <cell r="E7">
            <v>2.7337910000000001</v>
          </cell>
          <cell r="F7">
            <v>2.8616609999999998</v>
          </cell>
          <cell r="G7">
            <v>3.2132749999999999</v>
          </cell>
          <cell r="H7">
            <v>3.2704580000000001</v>
          </cell>
          <cell r="I7">
            <v>3.3660770000000002</v>
          </cell>
          <cell r="J7">
            <v>2.7418900000000002</v>
          </cell>
          <cell r="K7">
            <v>2.5591900000000001</v>
          </cell>
          <cell r="L7">
            <v>2.3961389999999998</v>
          </cell>
          <cell r="M7">
            <v>0.23014899999999999</v>
          </cell>
        </row>
        <row r="8">
          <cell r="A8" t="str">
            <v>SUPERGAS</v>
          </cell>
          <cell r="B8">
            <v>9.8294580000000007</v>
          </cell>
          <cell r="C8">
            <v>10.348511999999999</v>
          </cell>
          <cell r="D8">
            <v>8.4067749999999997</v>
          </cell>
          <cell r="E8">
            <v>14.608914</v>
          </cell>
          <cell r="F8">
            <v>17.272924</v>
          </cell>
          <cell r="G8">
            <v>22.918583000000002</v>
          </cell>
          <cell r="H8">
            <v>24.314174000000001</v>
          </cell>
          <cell r="I8">
            <v>23.082384000000001</v>
          </cell>
          <cell r="J8">
            <v>15.105722999999999</v>
          </cell>
          <cell r="K8">
            <v>12.862467000000001</v>
          </cell>
          <cell r="L8">
            <v>11.773519</v>
          </cell>
          <cell r="M8">
            <v>1.11771</v>
          </cell>
          <cell r="N8">
            <v>10.3</v>
          </cell>
          <cell r="O8">
            <v>10.5</v>
          </cell>
          <cell r="P8">
            <v>12.2</v>
          </cell>
          <cell r="Q8">
            <v>14</v>
          </cell>
          <cell r="R8">
            <v>17.3</v>
          </cell>
        </row>
        <row r="9">
          <cell r="A9" t="str">
            <v>PREMIUM con alcohol</v>
          </cell>
          <cell r="B9">
            <v>4.343178</v>
          </cell>
          <cell r="C9">
            <v>3.8819219999999999</v>
          </cell>
          <cell r="D9">
            <v>3.3590179999999998</v>
          </cell>
          <cell r="E9">
            <v>3.155373</v>
          </cell>
          <cell r="F9">
            <v>2.8278240000000001</v>
          </cell>
          <cell r="G9">
            <v>2.7563110000000002</v>
          </cell>
          <cell r="H9">
            <v>3.0898189999999999</v>
          </cell>
          <cell r="I9">
            <v>3.2693750000000001</v>
          </cell>
          <cell r="J9">
            <v>3.5105170000000001</v>
          </cell>
          <cell r="K9">
            <v>3.5077310000000002</v>
          </cell>
          <cell r="L9">
            <v>3.8294060000000001</v>
          </cell>
          <cell r="M9">
            <v>0.43256800000000001</v>
          </cell>
        </row>
        <row r="10">
          <cell r="A10" t="str">
            <v>PREMIUM sin alcohol</v>
          </cell>
          <cell r="B10">
            <v>0.367844</v>
          </cell>
          <cell r="C10">
            <v>0.41194599999999998</v>
          </cell>
          <cell r="D10">
            <v>0.36718800000000001</v>
          </cell>
          <cell r="E10">
            <v>0.42371700000000001</v>
          </cell>
          <cell r="F10">
            <v>0.35682199999999997</v>
          </cell>
          <cell r="G10">
            <v>0.37292399999999998</v>
          </cell>
          <cell r="H10">
            <v>1.3906999999999999E-2</v>
          </cell>
          <cell r="I10">
            <v>-2.2800000000000001E-4</v>
          </cell>
          <cell r="J10">
            <v>2.1499999999999999E-4</v>
          </cell>
          <cell r="K10">
            <v>-8.5000000000000006E-5</v>
          </cell>
          <cell r="L10">
            <v>-6.2000000000000003E-5</v>
          </cell>
          <cell r="M10">
            <v>-1.07E-4</v>
          </cell>
          <cell r="N10">
            <v>4.7300000000000004</v>
          </cell>
          <cell r="O10">
            <v>4.2</v>
          </cell>
          <cell r="P10">
            <v>4</v>
          </cell>
          <cell r="Q10">
            <v>4</v>
          </cell>
          <cell r="R10">
            <v>4</v>
          </cell>
        </row>
        <row r="11">
          <cell r="A11" t="str">
            <v>SUPER con alcohol</v>
          </cell>
          <cell r="D11">
            <v>10.664111999999999</v>
          </cell>
          <cell r="E11">
            <v>27.345725999999999</v>
          </cell>
          <cell r="F11">
            <v>27.165901999999999</v>
          </cell>
          <cell r="G11">
            <v>26.885774000000001</v>
          </cell>
          <cell r="H11">
            <v>26.592707000000001</v>
          </cell>
          <cell r="I11">
            <v>28.733362</v>
          </cell>
          <cell r="J11">
            <v>30.313078999999998</v>
          </cell>
          <cell r="K11">
            <v>29.685818999999999</v>
          </cell>
          <cell r="L11">
            <v>30.102259</v>
          </cell>
        </row>
        <row r="12">
          <cell r="A12" t="str">
            <v>SUPER sin alcohol</v>
          </cell>
          <cell r="B12">
            <v>41.489271029999998</v>
          </cell>
          <cell r="C12">
            <v>39.994979999999998</v>
          </cell>
          <cell r="D12">
            <v>31.080731</v>
          </cell>
          <cell r="E12">
            <v>12.555489</v>
          </cell>
          <cell r="F12">
            <v>11.286611000000001</v>
          </cell>
          <cell r="G12">
            <v>11.34442067</v>
          </cell>
          <cell r="H12">
            <v>11.61752849</v>
          </cell>
          <cell r="I12">
            <v>12.0928176</v>
          </cell>
          <cell r="J12">
            <v>12.974212290000001</v>
          </cell>
          <cell r="K12">
            <v>12.425542370000001</v>
          </cell>
          <cell r="L12">
            <v>15.775268000000001</v>
          </cell>
          <cell r="M12">
            <v>5.0518210000000003</v>
          </cell>
          <cell r="N12">
            <v>47</v>
          </cell>
          <cell r="O12">
            <v>46</v>
          </cell>
          <cell r="P12">
            <v>48</v>
          </cell>
          <cell r="Q12">
            <v>45</v>
          </cell>
          <cell r="R12">
            <v>46</v>
          </cell>
        </row>
        <row r="13">
          <cell r="A13" t="str">
            <v>Especial sin alcohol</v>
          </cell>
          <cell r="B13">
            <v>2.2664499999999999</v>
          </cell>
          <cell r="C13">
            <v>2.3078669999999999</v>
          </cell>
          <cell r="D13">
            <v>2.3089029999999999</v>
          </cell>
          <cell r="E13">
            <v>2.2830010000000001</v>
          </cell>
          <cell r="F13">
            <v>2.127516</v>
          </cell>
          <cell r="G13">
            <v>2.0465580000000001</v>
          </cell>
          <cell r="H13">
            <v>1.938453</v>
          </cell>
          <cell r="I13">
            <v>2.0013390000000002</v>
          </cell>
          <cell r="J13">
            <v>2.1247790000000002</v>
          </cell>
          <cell r="K13">
            <v>2.0799789999999998</v>
          </cell>
          <cell r="L13">
            <v>2.16018</v>
          </cell>
          <cell r="M13">
            <v>0.23879900000000001</v>
          </cell>
          <cell r="N13">
            <v>2.2000000000000002</v>
          </cell>
          <cell r="O13">
            <v>2</v>
          </cell>
          <cell r="P13">
            <v>2.2000000000000002</v>
          </cell>
          <cell r="Q13">
            <v>2.2000000000000002</v>
          </cell>
          <cell r="R13">
            <v>2.2000000000000002</v>
          </cell>
        </row>
        <row r="14">
          <cell r="A14" t="str">
            <v>SOLVENTE 1197</v>
          </cell>
          <cell r="B14">
            <v>1.4674E-2</v>
          </cell>
          <cell r="C14">
            <v>1.0558E-2</v>
          </cell>
          <cell r="D14">
            <v>6.8640000000000003E-3</v>
          </cell>
          <cell r="E14">
            <v>9.9599999999999992E-4</v>
          </cell>
          <cell r="F14">
            <v>1.0026E-2</v>
          </cell>
          <cell r="G14">
            <v>3.0209999999999998E-3</v>
          </cell>
          <cell r="H14">
            <v>7.2830000000000004E-3</v>
          </cell>
          <cell r="I14">
            <v>1.1273999999999999E-2</v>
          </cell>
          <cell r="J14">
            <v>5.3140000000000001E-3</v>
          </cell>
          <cell r="K14">
            <v>7.6140000000000001E-3</v>
          </cell>
          <cell r="L14">
            <v>8.855E-3</v>
          </cell>
          <cell r="N14">
            <v>1.384E-2</v>
          </cell>
          <cell r="O14">
            <v>1.0614999999999999E-2</v>
          </cell>
          <cell r="P14">
            <v>6.8999999999999999E-3</v>
          </cell>
          <cell r="Q14">
            <v>1E-3</v>
          </cell>
          <cell r="R14">
            <v>9.4999999999999998E-3</v>
          </cell>
        </row>
        <row r="15">
          <cell r="A15" t="str">
            <v>HEXANO</v>
          </cell>
          <cell r="B15">
            <v>3.6031000000000001E-2</v>
          </cell>
          <cell r="C15">
            <v>3.5559E-2</v>
          </cell>
          <cell r="D15">
            <v>4.6457999999999999E-2</v>
          </cell>
          <cell r="E15">
            <v>3.6407000000000002E-2</v>
          </cell>
          <cell r="F15">
            <v>5.4939000000000002E-2</v>
          </cell>
          <cell r="G15">
            <v>5.4454000000000002E-2</v>
          </cell>
          <cell r="H15">
            <v>3.5257999999999998E-2</v>
          </cell>
          <cell r="I15">
            <v>5.3565000000000002E-2</v>
          </cell>
          <cell r="J15">
            <v>6.3145999999999994E-2</v>
          </cell>
          <cell r="K15">
            <v>3.7099E-2</v>
          </cell>
          <cell r="L15">
            <v>6.5605999999999998E-2</v>
          </cell>
          <cell r="N15">
            <v>3.6288000000000001E-2</v>
          </cell>
          <cell r="O15">
            <v>3.5297000000000002E-2</v>
          </cell>
          <cell r="P15">
            <v>4.7267000000000003E-2</v>
          </cell>
          <cell r="Q15">
            <v>3.6713999999999997E-2</v>
          </cell>
          <cell r="R15">
            <v>5.4401999999999999E-2</v>
          </cell>
        </row>
        <row r="16">
          <cell r="A16" t="str">
            <v>DISAN</v>
          </cell>
          <cell r="B16">
            <v>1.1469999999999999E-2</v>
          </cell>
          <cell r="C16">
            <v>1.0184E-2</v>
          </cell>
          <cell r="D16">
            <v>1.0397999999999999E-2</v>
          </cell>
          <cell r="E16">
            <v>1.1231E-2</v>
          </cell>
          <cell r="F16">
            <v>2.1250000000000002E-2</v>
          </cell>
          <cell r="G16">
            <v>9.3469999999999994E-3</v>
          </cell>
          <cell r="H16">
            <v>8.3180000000000007E-3</v>
          </cell>
          <cell r="I16">
            <v>8.7609999999999997E-3</v>
          </cell>
          <cell r="J16">
            <v>9.7249999999999993E-3</v>
          </cell>
          <cell r="K16">
            <v>1.4874E-2</v>
          </cell>
          <cell r="L16">
            <v>1.3868999999999999E-2</v>
          </cell>
          <cell r="N16">
            <v>1.1365999999999999E-2</v>
          </cell>
          <cell r="O16">
            <v>1.0226000000000001E-2</v>
          </cell>
          <cell r="P16">
            <v>1.0496E-2</v>
          </cell>
          <cell r="Q16">
            <v>1.1299999999999999E-2</v>
          </cell>
          <cell r="R16">
            <v>1.6799999999999999E-2</v>
          </cell>
        </row>
        <row r="17">
          <cell r="A17" t="str">
            <v>QUEROSENO</v>
          </cell>
          <cell r="B17">
            <v>0.46346399999999999</v>
          </cell>
          <cell r="C17">
            <v>0.58672400000000002</v>
          </cell>
          <cell r="D17">
            <v>0.59082999999999997</v>
          </cell>
          <cell r="E17">
            <v>0.63658400000000004</v>
          </cell>
          <cell r="F17">
            <v>1.012189</v>
          </cell>
          <cell r="G17">
            <v>1.4856860000000001</v>
          </cell>
          <cell r="H17">
            <v>1.532678</v>
          </cell>
          <cell r="I17">
            <v>1.4773449999999999</v>
          </cell>
          <cell r="J17">
            <v>0.84084000000000003</v>
          </cell>
          <cell r="K17">
            <v>0.61269899999999999</v>
          </cell>
          <cell r="L17">
            <v>0.56755100000000003</v>
          </cell>
          <cell r="M17">
            <v>8.0619999999999997E-2</v>
          </cell>
          <cell r="N17">
            <v>0.5</v>
          </cell>
          <cell r="O17">
            <v>0.6</v>
          </cell>
          <cell r="P17">
            <v>0.6</v>
          </cell>
          <cell r="Q17">
            <v>0.6</v>
          </cell>
          <cell r="R17">
            <v>1</v>
          </cell>
        </row>
        <row r="18">
          <cell r="A18" t="str">
            <v>Q. BASE INSECTICIDA</v>
          </cell>
          <cell r="B18">
            <v>7.0889999999999998E-3</v>
          </cell>
          <cell r="C18">
            <v>1.0303E-2</v>
          </cell>
          <cell r="D18">
            <v>1.043E-2</v>
          </cell>
          <cell r="E18">
            <v>4.8780000000000004E-3</v>
          </cell>
          <cell r="F18">
            <v>1.523E-2</v>
          </cell>
          <cell r="G18">
            <v>1.0319999999999999E-3</v>
          </cell>
          <cell r="H18">
            <v>2.5070000000000001E-3</v>
          </cell>
          <cell r="I18">
            <v>1.7738E-2</v>
          </cell>
          <cell r="J18">
            <v>3.9839999999999997E-3</v>
          </cell>
          <cell r="K18">
            <v>1.2444E-2</v>
          </cell>
          <cell r="L18">
            <v>1.0319E-2</v>
          </cell>
          <cell r="M18">
            <v>3.8900000000000002E-4</v>
          </cell>
          <cell r="N18">
            <v>7.6649999999999999E-3</v>
          </cell>
          <cell r="O18">
            <v>8.9149999999999993E-3</v>
          </cell>
          <cell r="P18">
            <v>9.5600000000000008E-3</v>
          </cell>
          <cell r="Q18">
            <v>3.9699999999999996E-3</v>
          </cell>
          <cell r="R18">
            <v>5.7549999999999997E-3</v>
          </cell>
        </row>
        <row r="19">
          <cell r="A19" t="str">
            <v>AGUARRAS</v>
          </cell>
          <cell r="B19">
            <v>0.27944600000000003</v>
          </cell>
          <cell r="C19">
            <v>0.28673399999999999</v>
          </cell>
          <cell r="D19">
            <v>0.24543100000000001</v>
          </cell>
          <cell r="E19">
            <v>0.21656400000000001</v>
          </cell>
          <cell r="F19">
            <v>0.24245800000000001</v>
          </cell>
          <cell r="G19">
            <v>0.18687200000000001</v>
          </cell>
          <cell r="H19">
            <v>0.183309</v>
          </cell>
          <cell r="I19">
            <v>0.22325800000000001</v>
          </cell>
          <cell r="J19">
            <v>0.24618100000000001</v>
          </cell>
          <cell r="K19">
            <v>0.22473499999999999</v>
          </cell>
          <cell r="L19">
            <v>0.26786599999999999</v>
          </cell>
          <cell r="M19">
            <v>4.1780000000000003E-3</v>
          </cell>
          <cell r="N19">
            <v>0.27526299999999998</v>
          </cell>
          <cell r="O19">
            <v>0.261378</v>
          </cell>
          <cell r="P19">
            <v>0.24098800000000001</v>
          </cell>
          <cell r="Q19">
            <v>0.22226000000000001</v>
          </cell>
          <cell r="R19">
            <v>0.249311</v>
          </cell>
        </row>
        <row r="20">
          <cell r="A20" t="str">
            <v>GAS OIL COMUN</v>
          </cell>
          <cell r="B20">
            <v>62.678058999999998</v>
          </cell>
          <cell r="C20">
            <v>68.506037000000006</v>
          </cell>
          <cell r="D20">
            <v>79.437220999999994</v>
          </cell>
          <cell r="E20">
            <v>81.473979</v>
          </cell>
          <cell r="F20">
            <v>80.585842999999997</v>
          </cell>
          <cell r="G20">
            <v>69.637125999999995</v>
          </cell>
          <cell r="H20">
            <v>65.825040999999999</v>
          </cell>
          <cell r="I20">
            <v>69.633919120000002</v>
          </cell>
          <cell r="J20">
            <v>79.302071999999995</v>
          </cell>
          <cell r="K20">
            <v>72.319980999999999</v>
          </cell>
          <cell r="L20">
            <v>90.404605149999995</v>
          </cell>
          <cell r="M20">
            <v>9.8158119999999993</v>
          </cell>
          <cell r="N20">
            <v>68</v>
          </cell>
          <cell r="O20">
            <v>70</v>
          </cell>
          <cell r="P20">
            <v>75</v>
          </cell>
          <cell r="Q20">
            <v>76</v>
          </cell>
          <cell r="R20">
            <v>80</v>
          </cell>
        </row>
        <row r="21">
          <cell r="A21" t="str">
            <v>GAS OIL ESPECIAL</v>
          </cell>
          <cell r="B21">
            <v>2.6798989999999998</v>
          </cell>
          <cell r="C21">
            <v>2.743052</v>
          </cell>
          <cell r="D21">
            <v>2.4658509999999998</v>
          </cell>
          <cell r="E21">
            <v>2.189362</v>
          </cell>
          <cell r="F21">
            <v>2.1124990000000001</v>
          </cell>
          <cell r="G21">
            <v>1.952985</v>
          </cell>
          <cell r="H21">
            <v>1.873245</v>
          </cell>
          <cell r="I21">
            <v>2.0224410000000002</v>
          </cell>
          <cell r="J21">
            <v>2.0799189999999999</v>
          </cell>
          <cell r="K21">
            <v>2.1151770000000001</v>
          </cell>
          <cell r="L21">
            <v>2.3567049999999998</v>
          </cell>
          <cell r="M21">
            <v>0.238537</v>
          </cell>
          <cell r="N21">
            <v>2.7</v>
          </cell>
          <cell r="O21">
            <v>2.7</v>
          </cell>
          <cell r="P21">
            <v>2.5</v>
          </cell>
          <cell r="Q21">
            <v>2.2000000000000002</v>
          </cell>
          <cell r="R21">
            <v>2.1</v>
          </cell>
        </row>
        <row r="22">
          <cell r="A22" t="str">
            <v>DIESEL</v>
          </cell>
          <cell r="B22">
            <v>0.27830500000000002</v>
          </cell>
          <cell r="C22">
            <v>9.3151999999999999E-2</v>
          </cell>
          <cell r="D22">
            <v>6.1102999999999998E-2</v>
          </cell>
          <cell r="E22">
            <v>0.10787099999999999</v>
          </cell>
          <cell r="F22">
            <v>0.12453699999999999</v>
          </cell>
          <cell r="G22">
            <v>0.193968</v>
          </cell>
          <cell r="H22">
            <v>0.62044699999999997</v>
          </cell>
          <cell r="I22">
            <v>0.52231300000000003</v>
          </cell>
          <cell r="J22">
            <v>0.17385999999999999</v>
          </cell>
          <cell r="K22">
            <v>0.15271199999999999</v>
          </cell>
          <cell r="L22">
            <v>0.131386</v>
          </cell>
          <cell r="M22">
            <v>4.4879999999999998E-3</v>
          </cell>
          <cell r="N22">
            <v>0.4</v>
          </cell>
          <cell r="O22">
            <v>0.4</v>
          </cell>
          <cell r="P22">
            <v>0.4</v>
          </cell>
          <cell r="Q22">
            <v>0.4</v>
          </cell>
          <cell r="R22">
            <v>0.4</v>
          </cell>
        </row>
        <row r="23">
          <cell r="A23" t="str">
            <v>FUEL OIL MEDIO</v>
          </cell>
          <cell r="B23">
            <v>1.3837710000000001</v>
          </cell>
          <cell r="C23">
            <v>1.857345</v>
          </cell>
          <cell r="D23">
            <v>2.1373220000000002</v>
          </cell>
          <cell r="E23">
            <v>2.1062979999999998</v>
          </cell>
          <cell r="F23">
            <v>3.2678509999999998</v>
          </cell>
          <cell r="G23">
            <v>4.6505340000000004</v>
          </cell>
          <cell r="H23">
            <v>4.6765249999999998</v>
          </cell>
          <cell r="I23">
            <v>5.0289450000000002</v>
          </cell>
          <cell r="J23">
            <v>3.448134</v>
          </cell>
          <cell r="K23">
            <v>2.5173100000000002</v>
          </cell>
          <cell r="L23">
            <v>2.138128</v>
          </cell>
          <cell r="M23">
            <v>0.15952</v>
          </cell>
          <cell r="N23">
            <v>1.5</v>
          </cell>
          <cell r="O23">
            <v>1.63</v>
          </cell>
          <cell r="P23">
            <v>1.9</v>
          </cell>
          <cell r="Q23">
            <v>1.9</v>
          </cell>
          <cell r="R23">
            <v>3</v>
          </cell>
        </row>
        <row r="24">
          <cell r="A24" t="str">
            <v>FUEL OIL PESADO</v>
          </cell>
          <cell r="B24">
            <v>6.6704699999999999</v>
          </cell>
          <cell r="C24">
            <v>6.1133579999999998</v>
          </cell>
          <cell r="D24">
            <v>6.9763380000000002</v>
          </cell>
          <cell r="E24">
            <v>4.6363200000000004</v>
          </cell>
          <cell r="F24">
            <v>5.3588230000000001</v>
          </cell>
          <cell r="G24">
            <v>7.1623590000000004</v>
          </cell>
          <cell r="H24">
            <v>5.9189319999999999</v>
          </cell>
          <cell r="I24">
            <v>8.9124409999999994</v>
          </cell>
          <cell r="J24">
            <v>7.0676269999999999</v>
          </cell>
          <cell r="K24">
            <v>6.5552190000000001</v>
          </cell>
          <cell r="L24">
            <v>6.7980869999999998</v>
          </cell>
          <cell r="M24">
            <v>0.459476</v>
          </cell>
          <cell r="N24">
            <v>7</v>
          </cell>
          <cell r="O24">
            <v>7</v>
          </cell>
          <cell r="P24">
            <v>7.2</v>
          </cell>
          <cell r="Q24">
            <v>6</v>
          </cell>
          <cell r="R24">
            <v>7</v>
          </cell>
        </row>
        <row r="25">
          <cell r="A25" t="str">
            <v>ASFalto AC20</v>
          </cell>
          <cell r="B25">
            <v>2.1799900000000001</v>
          </cell>
          <cell r="C25">
            <v>2.130773</v>
          </cell>
          <cell r="D25">
            <v>2.6590400000000001</v>
          </cell>
          <cell r="E25">
            <v>2.1808489999999998</v>
          </cell>
          <cell r="F25">
            <v>2.1360410000000001</v>
          </cell>
          <cell r="G25">
            <v>1.224756</v>
          </cell>
          <cell r="H25">
            <v>1.197622</v>
          </cell>
          <cell r="I25">
            <v>0.75691799999999998</v>
          </cell>
          <cell r="J25">
            <v>1.6444160000000001</v>
          </cell>
          <cell r="K25">
            <v>1.0398890000000001</v>
          </cell>
          <cell r="L25">
            <v>1.7458009999999999</v>
          </cell>
          <cell r="M25">
            <v>0.236237</v>
          </cell>
          <cell r="N25">
            <v>1.1000000000000001</v>
          </cell>
          <cell r="O25">
            <v>1.3</v>
          </cell>
          <cell r="P25">
            <v>1.5</v>
          </cell>
          <cell r="Q25">
            <v>1.5</v>
          </cell>
          <cell r="R25">
            <v>1.5</v>
          </cell>
        </row>
        <row r="26">
          <cell r="A26" t="str">
            <v>ASFalto 150200</v>
          </cell>
          <cell r="B26">
            <v>0.17221</v>
          </cell>
          <cell r="C26">
            <v>0.32842399999999999</v>
          </cell>
          <cell r="D26">
            <v>0.26169300000000001</v>
          </cell>
          <cell r="E26">
            <v>0.40404400000000001</v>
          </cell>
          <cell r="F26">
            <v>0.43431599999999998</v>
          </cell>
          <cell r="G26">
            <v>0.35232999999999998</v>
          </cell>
          <cell r="H26">
            <v>0.28356799999999999</v>
          </cell>
          <cell r="I26">
            <v>0.27598099999999998</v>
          </cell>
          <cell r="J26">
            <v>0.34311999999999998</v>
          </cell>
          <cell r="K26">
            <v>0.18290200000000001</v>
          </cell>
          <cell r="L26">
            <v>0.33895599999999998</v>
          </cell>
          <cell r="M26">
            <v>2.1683000000000001E-2</v>
          </cell>
          <cell r="N26">
            <v>0.4</v>
          </cell>
          <cell r="O26">
            <v>0.6</v>
          </cell>
          <cell r="P26">
            <v>0.3</v>
          </cell>
          <cell r="Q26">
            <v>0.4</v>
          </cell>
          <cell r="R26">
            <v>0.4</v>
          </cell>
        </row>
        <row r="27">
          <cell r="A27" t="str">
            <v>MC1</v>
          </cell>
          <cell r="B27">
            <v>0.43403900000000001</v>
          </cell>
          <cell r="C27">
            <v>0.59202299999999997</v>
          </cell>
          <cell r="D27">
            <v>0.47447400000000001</v>
          </cell>
          <cell r="E27">
            <v>0.60272000000000003</v>
          </cell>
          <cell r="F27">
            <v>0.44874399999999998</v>
          </cell>
          <cell r="G27">
            <v>0.34496300000000002</v>
          </cell>
          <cell r="H27">
            <v>0.38236399999999998</v>
          </cell>
          <cell r="I27">
            <v>0.38590200000000002</v>
          </cell>
          <cell r="J27">
            <v>0.50819099999999995</v>
          </cell>
          <cell r="K27">
            <v>0.40705400000000003</v>
          </cell>
          <cell r="L27">
            <v>0.55376899999999996</v>
          </cell>
          <cell r="N27">
            <v>0.4</v>
          </cell>
          <cell r="O27">
            <v>0.6</v>
          </cell>
          <cell r="P27">
            <v>0.5</v>
          </cell>
          <cell r="Q27">
            <v>0.6</v>
          </cell>
          <cell r="R27">
            <v>0.6</v>
          </cell>
        </row>
        <row r="28">
          <cell r="A28" t="str">
            <v>RC2</v>
          </cell>
          <cell r="B28">
            <v>0.365228</v>
          </cell>
          <cell r="C28">
            <v>0.59935000000000005</v>
          </cell>
          <cell r="D28">
            <v>0.86199199999999998</v>
          </cell>
          <cell r="E28">
            <v>0.73966299999999996</v>
          </cell>
          <cell r="F28">
            <v>0.65891299999999997</v>
          </cell>
          <cell r="G28">
            <v>0.43575599999999998</v>
          </cell>
          <cell r="H28">
            <v>0.439716</v>
          </cell>
          <cell r="I28">
            <v>0.37856499999999998</v>
          </cell>
          <cell r="J28">
            <v>0.49451200000000001</v>
          </cell>
          <cell r="K28">
            <v>0.73682499999999995</v>
          </cell>
          <cell r="L28">
            <v>0.618371</v>
          </cell>
          <cell r="M28">
            <v>0.108789</v>
          </cell>
          <cell r="N28">
            <v>0.7</v>
          </cell>
          <cell r="O28">
            <v>0.6</v>
          </cell>
          <cell r="P28">
            <v>0.9</v>
          </cell>
          <cell r="Q28">
            <v>0.7</v>
          </cell>
          <cell r="R28">
            <v>0.7</v>
          </cell>
        </row>
        <row r="29">
          <cell r="A29" t="str">
            <v>AVGAS 100 B/N</v>
          </cell>
          <cell r="B29">
            <v>0.34668300000000002</v>
          </cell>
          <cell r="C29">
            <v>0.29533100000000001</v>
          </cell>
          <cell r="D29">
            <v>0.26565499999999997</v>
          </cell>
          <cell r="E29">
            <v>0.189385</v>
          </cell>
          <cell r="F29">
            <v>0.19089</v>
          </cell>
          <cell r="G29">
            <v>0.16573299999999999</v>
          </cell>
          <cell r="H29">
            <v>0.10398300000000001</v>
          </cell>
          <cell r="I29">
            <v>0.18624299999999999</v>
          </cell>
          <cell r="J29">
            <v>0.244336</v>
          </cell>
          <cell r="K29">
            <v>0.28806999999999999</v>
          </cell>
          <cell r="L29">
            <v>0.38435900000000001</v>
          </cell>
          <cell r="M29">
            <v>1.9734999999999999E-2</v>
          </cell>
          <cell r="N29">
            <v>0.6</v>
          </cell>
          <cell r="P29">
            <v>0.5</v>
          </cell>
          <cell r="Q29">
            <v>0.2</v>
          </cell>
        </row>
        <row r="30">
          <cell r="A30" t="str">
            <v>AVGAS 100 B/E</v>
          </cell>
          <cell r="B30">
            <v>1.8697999999999999E-2</v>
          </cell>
          <cell r="C30">
            <v>2.3310000000000001E-2</v>
          </cell>
          <cell r="D30">
            <v>2.2394000000000001E-2</v>
          </cell>
          <cell r="E30">
            <v>1.6167999999999998E-2</v>
          </cell>
          <cell r="F30">
            <v>1.5679999999999999E-2</v>
          </cell>
          <cell r="G30">
            <v>1.0063000000000001E-2</v>
          </cell>
          <cell r="H30">
            <v>1.379E-3</v>
          </cell>
          <cell r="I30">
            <v>1.3528999999999999E-2</v>
          </cell>
          <cell r="J30">
            <v>1.2970000000000001E-2</v>
          </cell>
          <cell r="K30">
            <v>8.8599999999999996E-4</v>
          </cell>
          <cell r="L30">
            <v>1.0241999999999999E-2</v>
          </cell>
          <cell r="M30">
            <v>-1E-4</v>
          </cell>
        </row>
        <row r="31">
          <cell r="A31" t="str">
            <v>JET B</v>
          </cell>
          <cell r="N31">
            <v>1.4999999999999999E-2</v>
          </cell>
        </row>
        <row r="32">
          <cell r="A32" t="str">
            <v>JETA1 B/N</v>
          </cell>
          <cell r="B32">
            <v>0.172877</v>
          </cell>
          <cell r="C32">
            <v>0.182695</v>
          </cell>
          <cell r="D32">
            <v>0.15171399999999999</v>
          </cell>
          <cell r="E32">
            <v>0.18986500000000001</v>
          </cell>
          <cell r="F32">
            <v>0.29294500000000001</v>
          </cell>
          <cell r="G32">
            <v>0.13136100000000001</v>
          </cell>
          <cell r="H32">
            <v>0.146425</v>
          </cell>
          <cell r="I32">
            <v>0.247554</v>
          </cell>
          <cell r="J32">
            <v>0.22484299999999999</v>
          </cell>
          <cell r="K32">
            <v>0.26274599999999998</v>
          </cell>
          <cell r="L32">
            <v>0.30945499999999998</v>
          </cell>
          <cell r="M32">
            <v>2.9919999999999999E-3</v>
          </cell>
          <cell r="N32">
            <v>0.5</v>
          </cell>
          <cell r="O32">
            <v>0.4</v>
          </cell>
          <cell r="P32">
            <v>0.4</v>
          </cell>
          <cell r="Q32">
            <v>0.3</v>
          </cell>
          <cell r="R32">
            <v>0.3</v>
          </cell>
        </row>
        <row r="33">
          <cell r="A33" t="str">
            <v>JETA1 B/E</v>
          </cell>
          <cell r="B33">
            <v>10.811241000000001</v>
          </cell>
          <cell r="C33">
            <v>9.3967980000000004</v>
          </cell>
          <cell r="D33">
            <v>10.271953</v>
          </cell>
          <cell r="E33">
            <v>8.9623410000000003</v>
          </cell>
          <cell r="F33">
            <v>9.0225980000000003</v>
          </cell>
          <cell r="G33">
            <v>7.4338610000000003</v>
          </cell>
          <cell r="H33">
            <v>8.1481589999999997</v>
          </cell>
          <cell r="I33">
            <v>9.2114799999999999</v>
          </cell>
          <cell r="J33">
            <v>8.7641089999999995</v>
          </cell>
          <cell r="K33">
            <v>8.777609</v>
          </cell>
          <cell r="L33">
            <v>9.2966139999999999</v>
          </cell>
          <cell r="M33">
            <v>0.39890599999999998</v>
          </cell>
          <cell r="N33">
            <v>12</v>
          </cell>
          <cell r="O33">
            <v>11</v>
          </cell>
          <cell r="P33">
            <v>11</v>
          </cell>
          <cell r="Q33">
            <v>10</v>
          </cell>
          <cell r="R33">
            <v>9</v>
          </cell>
        </row>
        <row r="34">
          <cell r="A34" t="str">
            <v>GAS OIL MARINO B/N</v>
          </cell>
          <cell r="B34">
            <v>3.0855630000000001</v>
          </cell>
          <cell r="C34">
            <v>3.0246879999999998</v>
          </cell>
          <cell r="D34">
            <v>4.187157</v>
          </cell>
          <cell r="E34">
            <v>3.6506240000000001</v>
          </cell>
          <cell r="F34">
            <v>3.6817540000000002</v>
          </cell>
          <cell r="G34">
            <v>4.16235</v>
          </cell>
          <cell r="H34">
            <v>3.3091439999999999</v>
          </cell>
          <cell r="I34">
            <v>3.8974060000000001</v>
          </cell>
          <cell r="J34">
            <v>3.423934</v>
          </cell>
          <cell r="K34">
            <v>3.215738</v>
          </cell>
          <cell r="L34">
            <v>3.7598029999999998</v>
          </cell>
          <cell r="M34">
            <v>0.31642599999999999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</row>
        <row r="35">
          <cell r="A35" t="str">
            <v>GAS OIL MARINO B/E</v>
          </cell>
          <cell r="B35">
            <v>10.443053000000001</v>
          </cell>
          <cell r="C35">
            <v>8.9371080000000003</v>
          </cell>
          <cell r="D35">
            <v>15.892393</v>
          </cell>
          <cell r="E35">
            <v>15.474888999999999</v>
          </cell>
          <cell r="F35">
            <v>12.052670000000001</v>
          </cell>
          <cell r="G35">
            <v>15.593040999999999</v>
          </cell>
          <cell r="H35">
            <v>8.3979700000000008</v>
          </cell>
          <cell r="I35">
            <v>11.066682999999999</v>
          </cell>
          <cell r="J35">
            <v>4.4296740000000003</v>
          </cell>
          <cell r="K35">
            <v>11.705247999999999</v>
          </cell>
          <cell r="L35">
            <v>7.1510910000000001</v>
          </cell>
          <cell r="M35">
            <v>0.87954200000000005</v>
          </cell>
          <cell r="N35">
            <v>11</v>
          </cell>
          <cell r="O35">
            <v>10</v>
          </cell>
          <cell r="P35">
            <v>14</v>
          </cell>
          <cell r="Q35">
            <v>15</v>
          </cell>
          <cell r="R35">
            <v>13</v>
          </cell>
        </row>
        <row r="36">
          <cell r="A36" t="str">
            <v>FUEL oil intermedio 180 B/N</v>
          </cell>
          <cell r="B36">
            <v>0.280171</v>
          </cell>
          <cell r="E36">
            <v>0.27509899999999998</v>
          </cell>
          <cell r="F36">
            <v>0.204179</v>
          </cell>
          <cell r="G36">
            <v>0.20529</v>
          </cell>
          <cell r="I36">
            <v>0.28447800000000001</v>
          </cell>
          <cell r="K36">
            <v>0.23078399999999999</v>
          </cell>
        </row>
        <row r="37">
          <cell r="A37" t="str">
            <v>FUEL oil intermedio 180 B/E</v>
          </cell>
          <cell r="B37">
            <v>6.3590720000000003</v>
          </cell>
          <cell r="C37">
            <v>9.1670569999999998</v>
          </cell>
          <cell r="D37">
            <v>6.0045950000000001</v>
          </cell>
          <cell r="E37">
            <v>7.0746279999999997</v>
          </cell>
          <cell r="F37">
            <v>5.7491589999999997</v>
          </cell>
          <cell r="G37">
            <v>3.5608469999999999</v>
          </cell>
          <cell r="H37">
            <v>6.6190309999999997</v>
          </cell>
          <cell r="I37">
            <v>7.9447140000000003</v>
          </cell>
          <cell r="J37">
            <v>1.1966190000000001</v>
          </cell>
          <cell r="K37">
            <v>1.4795970000000001</v>
          </cell>
          <cell r="N37">
            <v>29</v>
          </cell>
          <cell r="O37">
            <v>34</v>
          </cell>
          <cell r="P37">
            <v>29</v>
          </cell>
          <cell r="Q37">
            <v>29</v>
          </cell>
          <cell r="R37">
            <v>30</v>
          </cell>
        </row>
        <row r="38">
          <cell r="A38" t="str">
            <v>FUEL oil intermedio 380 B/N</v>
          </cell>
          <cell r="B38">
            <v>5.2003000000000001E-2</v>
          </cell>
        </row>
        <row r="39">
          <cell r="A39" t="str">
            <v>FUEL oil intermedio 380 B/E</v>
          </cell>
          <cell r="B39">
            <v>21.336884000000001</v>
          </cell>
          <cell r="C39">
            <v>31.540011</v>
          </cell>
          <cell r="D39">
            <v>17.851479999999999</v>
          </cell>
          <cell r="E39">
            <v>13.155792</v>
          </cell>
          <cell r="F39">
            <v>22.194126000000001</v>
          </cell>
          <cell r="G39">
            <v>14.306122999999999</v>
          </cell>
          <cell r="H39">
            <v>8.3181390000000004</v>
          </cell>
          <cell r="I39">
            <v>23.21161</v>
          </cell>
          <cell r="J39">
            <v>13.025150999999999</v>
          </cell>
          <cell r="K39">
            <v>14.82221</v>
          </cell>
          <cell r="L39">
            <v>11.302284999999999</v>
          </cell>
          <cell r="M39">
            <v>0.51375899999999997</v>
          </cell>
        </row>
        <row r="40">
          <cell r="A40" t="str">
            <v>Gasoil UTE</v>
          </cell>
          <cell r="B40">
            <v>61.780940000000001</v>
          </cell>
          <cell r="C40">
            <v>49.720497000000002</v>
          </cell>
          <cell r="D40">
            <v>75.358030999999997</v>
          </cell>
          <cell r="E40">
            <v>39.920687999999998</v>
          </cell>
          <cell r="F40">
            <v>41.920043999999997</v>
          </cell>
          <cell r="G40">
            <v>47.738657000000003</v>
          </cell>
          <cell r="H40">
            <v>25.699265</v>
          </cell>
          <cell r="I40">
            <v>2.1821169999999999</v>
          </cell>
          <cell r="J40">
            <v>2.8125420000000001</v>
          </cell>
          <cell r="K40">
            <v>1.0468440000000001</v>
          </cell>
          <cell r="L40">
            <v>29.008182000000001</v>
          </cell>
        </row>
        <row r="41">
          <cell r="A41" t="str">
            <v>Fuel Oil UTE Motores</v>
          </cell>
          <cell r="B41">
            <v>9.6381820000000005</v>
          </cell>
          <cell r="C41">
            <v>9.5475670000000008</v>
          </cell>
          <cell r="D41">
            <v>9.0962689999999995</v>
          </cell>
          <cell r="E41">
            <v>12.163905</v>
          </cell>
          <cell r="G41">
            <v>5.0902649999999996</v>
          </cell>
          <cell r="H41">
            <v>7.7416270000000003</v>
          </cell>
          <cell r="K41">
            <v>8.1253159999999998</v>
          </cell>
        </row>
        <row r="42">
          <cell r="A42" t="str">
            <v>Fuel Oil UTE Calderas</v>
          </cell>
          <cell r="B42">
            <v>24.1111</v>
          </cell>
          <cell r="C42">
            <v>18.441853999999999</v>
          </cell>
          <cell r="D42">
            <v>35.842827999999997</v>
          </cell>
          <cell r="E42">
            <v>18.217344000000001</v>
          </cell>
          <cell r="F42">
            <v>33.054167</v>
          </cell>
          <cell r="G42">
            <v>24.801100000000002</v>
          </cell>
          <cell r="H42">
            <v>16.262236999999999</v>
          </cell>
          <cell r="K42">
            <v>0.217865</v>
          </cell>
          <cell r="L42">
            <v>11.479448</v>
          </cell>
        </row>
      </sheetData>
      <sheetData sheetId="4" refreshError="1"/>
      <sheetData sheetId="5" refreshError="1"/>
      <sheetData sheetId="6" refreshError="1">
        <row r="2">
          <cell r="A2" t="str">
            <v>Tanque</v>
          </cell>
          <cell r="B2" t="str">
            <v>Codigo</v>
          </cell>
          <cell r="C2" t="str">
            <v>Invent.</v>
          </cell>
          <cell r="D2" t="str">
            <v>Volumen (m3)</v>
          </cell>
          <cell r="E2" t="str">
            <v>Tanque</v>
          </cell>
          <cell r="F2" t="str">
            <v>Altura (mm)</v>
          </cell>
        </row>
        <row r="3">
          <cell r="A3" t="str">
            <v>011</v>
          </cell>
          <cell r="B3" t="str">
            <v>CR</v>
          </cell>
          <cell r="C3">
            <v>-2.7850000000000001</v>
          </cell>
          <cell r="D3">
            <v>342.166</v>
          </cell>
          <cell r="E3" t="str">
            <v>011</v>
          </cell>
          <cell r="F3">
            <v>4605</v>
          </cell>
        </row>
        <row r="4">
          <cell r="A4" t="str">
            <v>012</v>
          </cell>
          <cell r="B4" t="str">
            <v>CR</v>
          </cell>
          <cell r="C4">
            <v>0</v>
          </cell>
          <cell r="D4">
            <v>229.60300000000001</v>
          </cell>
          <cell r="E4" t="str">
            <v>012</v>
          </cell>
          <cell r="F4">
            <v>3151</v>
          </cell>
        </row>
        <row r="5">
          <cell r="A5" t="str">
            <v>015</v>
          </cell>
          <cell r="B5" t="str">
            <v>B100</v>
          </cell>
          <cell r="C5">
            <v>0</v>
          </cell>
          <cell r="D5">
            <v>0</v>
          </cell>
          <cell r="E5" t="str">
            <v>015</v>
          </cell>
          <cell r="F5">
            <v>0</v>
          </cell>
        </row>
        <row r="6">
          <cell r="A6" t="str">
            <v>021</v>
          </cell>
          <cell r="B6" t="str">
            <v>CR</v>
          </cell>
          <cell r="C6">
            <v>0</v>
          </cell>
          <cell r="D6">
            <v>0</v>
          </cell>
          <cell r="E6" t="str">
            <v>021</v>
          </cell>
          <cell r="F6">
            <v>0</v>
          </cell>
        </row>
        <row r="7">
          <cell r="A7" t="str">
            <v>022</v>
          </cell>
          <cell r="B7" t="str">
            <v>CR</v>
          </cell>
          <cell r="C7">
            <v>-245.72200000000001</v>
          </cell>
          <cell r="D7">
            <v>235.63200000000001</v>
          </cell>
          <cell r="E7" t="str">
            <v>022</v>
          </cell>
          <cell r="F7">
            <v>2485</v>
          </cell>
        </row>
        <row r="8">
          <cell r="A8" t="str">
            <v>031</v>
          </cell>
          <cell r="B8" t="str">
            <v>CV</v>
          </cell>
          <cell r="C8">
            <v>0</v>
          </cell>
          <cell r="D8">
            <v>0</v>
          </cell>
          <cell r="E8" t="str">
            <v>031</v>
          </cell>
          <cell r="F8" t="e">
            <v>#REF!</v>
          </cell>
        </row>
        <row r="9">
          <cell r="A9" t="str">
            <v>032</v>
          </cell>
          <cell r="B9" t="str">
            <v>CV</v>
          </cell>
          <cell r="C9">
            <v>10</v>
          </cell>
          <cell r="D9">
            <v>575</v>
          </cell>
          <cell r="E9" t="str">
            <v>032</v>
          </cell>
          <cell r="F9" t="e">
            <v>#REF!</v>
          </cell>
        </row>
        <row r="10">
          <cell r="A10" t="str">
            <v>033</v>
          </cell>
          <cell r="B10" t="str">
            <v>NP</v>
          </cell>
          <cell r="C10">
            <v>0</v>
          </cell>
          <cell r="D10">
            <v>0</v>
          </cell>
          <cell r="E10" t="str">
            <v>033</v>
          </cell>
          <cell r="F10" t="e">
            <v>#REF!</v>
          </cell>
        </row>
        <row r="11">
          <cell r="A11" t="str">
            <v>034</v>
          </cell>
          <cell r="B11" t="str">
            <v>NP</v>
          </cell>
          <cell r="C11">
            <v>0</v>
          </cell>
          <cell r="D11">
            <v>0</v>
          </cell>
          <cell r="E11" t="str">
            <v>034</v>
          </cell>
          <cell r="F11" t="e">
            <v>#REF!</v>
          </cell>
        </row>
        <row r="12">
          <cell r="A12" t="str">
            <v>036</v>
          </cell>
          <cell r="B12" t="str">
            <v>FP</v>
          </cell>
          <cell r="C12">
            <v>120.47499999999999</v>
          </cell>
          <cell r="D12">
            <v>353.4</v>
          </cell>
          <cell r="E12" t="str">
            <v>036</v>
          </cell>
          <cell r="F12">
            <v>6602</v>
          </cell>
        </row>
        <row r="13">
          <cell r="A13" t="str">
            <v>037</v>
          </cell>
          <cell r="B13" t="str">
            <v>HV</v>
          </cell>
          <cell r="C13">
            <v>-63.439</v>
          </cell>
          <cell r="D13">
            <v>764.47900000000004</v>
          </cell>
          <cell r="E13" t="str">
            <v>037</v>
          </cell>
          <cell r="F13">
            <v>5230</v>
          </cell>
        </row>
        <row r="14">
          <cell r="A14" t="str">
            <v>038</v>
          </cell>
          <cell r="B14" t="str">
            <v>HV</v>
          </cell>
          <cell r="C14">
            <v>0</v>
          </cell>
          <cell r="D14">
            <v>0</v>
          </cell>
          <cell r="E14" t="str">
            <v>038</v>
          </cell>
          <cell r="F14">
            <v>0</v>
          </cell>
        </row>
        <row r="15">
          <cell r="A15" t="str">
            <v>039</v>
          </cell>
          <cell r="B15" t="str">
            <v>HV</v>
          </cell>
          <cell r="C15">
            <v>363.46699999999998</v>
          </cell>
          <cell r="D15">
            <v>799.17</v>
          </cell>
          <cell r="E15" t="str">
            <v>039</v>
          </cell>
          <cell r="F15">
            <v>8219</v>
          </cell>
        </row>
        <row r="16">
          <cell r="A16" t="str">
            <v>040</v>
          </cell>
          <cell r="B16" t="str">
            <v>FP</v>
          </cell>
          <cell r="C16">
            <v>0</v>
          </cell>
          <cell r="D16">
            <v>0</v>
          </cell>
          <cell r="E16" t="str">
            <v>040</v>
          </cell>
          <cell r="F16" t="e">
            <v>#REF!</v>
          </cell>
        </row>
        <row r="17">
          <cell r="A17" t="str">
            <v>043</v>
          </cell>
          <cell r="B17" t="str">
            <v>FP</v>
          </cell>
          <cell r="C17">
            <v>0</v>
          </cell>
          <cell r="D17">
            <v>204.01900000000001</v>
          </cell>
          <cell r="E17" t="str">
            <v>043</v>
          </cell>
          <cell r="F17">
            <v>3428</v>
          </cell>
        </row>
        <row r="18">
          <cell r="A18" t="str">
            <v>044</v>
          </cell>
          <cell r="B18" t="str">
            <v>JA</v>
          </cell>
          <cell r="C18">
            <v>0</v>
          </cell>
          <cell r="D18">
            <v>35.003</v>
          </cell>
          <cell r="E18" t="str">
            <v>044</v>
          </cell>
          <cell r="F18">
            <v>495</v>
          </cell>
        </row>
        <row r="19">
          <cell r="A19" t="str">
            <v>045</v>
          </cell>
          <cell r="B19" t="str">
            <v>JA</v>
          </cell>
          <cell r="C19">
            <v>0</v>
          </cell>
          <cell r="D19">
            <v>0</v>
          </cell>
          <cell r="E19" t="str">
            <v>045</v>
          </cell>
          <cell r="F19">
            <v>0</v>
          </cell>
        </row>
        <row r="20">
          <cell r="A20" t="str">
            <v>046</v>
          </cell>
          <cell r="B20" t="str">
            <v>JB</v>
          </cell>
          <cell r="C20">
            <v>0</v>
          </cell>
          <cell r="D20">
            <v>164.756</v>
          </cell>
          <cell r="E20" t="str">
            <v>046</v>
          </cell>
          <cell r="F20">
            <v>2642</v>
          </cell>
        </row>
        <row r="21">
          <cell r="A21" t="str">
            <v>048</v>
          </cell>
          <cell r="B21" t="str">
            <v>JA</v>
          </cell>
          <cell r="C21">
            <v>0</v>
          </cell>
          <cell r="D21">
            <v>32.380000000000003</v>
          </cell>
          <cell r="E21" t="str">
            <v>048</v>
          </cell>
          <cell r="F21">
            <v>461</v>
          </cell>
        </row>
        <row r="22">
          <cell r="A22" t="str">
            <v>049</v>
          </cell>
          <cell r="B22" t="str">
            <v>B100</v>
          </cell>
          <cell r="C22">
            <v>15.614000000000001</v>
          </cell>
          <cell r="D22">
            <v>64.078999999999994</v>
          </cell>
          <cell r="E22" t="str">
            <v>049</v>
          </cell>
          <cell r="F22">
            <v>1290</v>
          </cell>
        </row>
        <row r="23">
          <cell r="A23" t="str">
            <v>052</v>
          </cell>
          <cell r="B23" t="str">
            <v>CR</v>
          </cell>
          <cell r="C23">
            <v>0</v>
          </cell>
          <cell r="D23">
            <v>32.188000000000002</v>
          </cell>
          <cell r="E23" t="str">
            <v>171</v>
          </cell>
          <cell r="F23">
            <v>636</v>
          </cell>
        </row>
        <row r="24">
          <cell r="A24" t="str">
            <v>071</v>
          </cell>
          <cell r="B24" t="str">
            <v>NR</v>
          </cell>
          <cell r="C24">
            <v>0</v>
          </cell>
          <cell r="D24">
            <v>7008.9690000000001</v>
          </cell>
          <cell r="E24" t="str">
            <v>071</v>
          </cell>
          <cell r="F24">
            <v>15544</v>
          </cell>
        </row>
        <row r="25">
          <cell r="A25" t="str">
            <v>072</v>
          </cell>
          <cell r="B25" t="str">
            <v>NR</v>
          </cell>
          <cell r="C25">
            <v>809.64200000000005</v>
          </cell>
          <cell r="D25">
            <v>5189.0479999999998</v>
          </cell>
          <cell r="E25" t="str">
            <v>072</v>
          </cell>
          <cell r="F25">
            <v>11502</v>
          </cell>
        </row>
        <row r="26">
          <cell r="A26" t="str">
            <v>100</v>
          </cell>
          <cell r="B26" t="str">
            <v>GO</v>
          </cell>
          <cell r="C26">
            <v>-10109.654</v>
          </cell>
          <cell r="D26">
            <v>3874.654</v>
          </cell>
          <cell r="E26">
            <v>100</v>
          </cell>
          <cell r="F26">
            <v>2029</v>
          </cell>
        </row>
        <row r="27">
          <cell r="A27" t="str">
            <v>100A</v>
          </cell>
          <cell r="B27" t="str">
            <v>GO</v>
          </cell>
          <cell r="C27">
            <v>-136.81</v>
          </cell>
          <cell r="D27">
            <v>24185.653999999999</v>
          </cell>
          <cell r="E27" t="str">
            <v>100A</v>
          </cell>
          <cell r="F27">
            <v>12425</v>
          </cell>
        </row>
        <row r="28">
          <cell r="A28" t="str">
            <v>100C</v>
          </cell>
          <cell r="B28" t="str">
            <v>GO</v>
          </cell>
          <cell r="C28">
            <v>4106.0379999999996</v>
          </cell>
          <cell r="D28">
            <v>5607.3770000000004</v>
          </cell>
          <cell r="E28" t="str">
            <v>100C</v>
          </cell>
          <cell r="F28">
            <v>3482</v>
          </cell>
        </row>
        <row r="29">
          <cell r="A29" t="str">
            <v>100D</v>
          </cell>
          <cell r="B29" t="str">
            <v>GO</v>
          </cell>
          <cell r="C29">
            <v>3005.462</v>
          </cell>
          <cell r="D29">
            <v>24034.347000000002</v>
          </cell>
          <cell r="E29" t="str">
            <v>100C</v>
          </cell>
          <cell r="F29">
            <v>14845</v>
          </cell>
        </row>
        <row r="30">
          <cell r="A30" t="str">
            <v>101</v>
          </cell>
          <cell r="B30" t="str">
            <v>CV</v>
          </cell>
          <cell r="C30">
            <v>3293.8789999999999</v>
          </cell>
          <cell r="D30">
            <v>16284.272999999999</v>
          </cell>
          <cell r="E30">
            <v>101</v>
          </cell>
          <cell r="F30">
            <v>10020</v>
          </cell>
        </row>
        <row r="31">
          <cell r="A31" t="str">
            <v>103</v>
          </cell>
          <cell r="B31" t="str">
            <v>CV</v>
          </cell>
          <cell r="C31">
            <v>-7051.7020000000002</v>
          </cell>
          <cell r="D31">
            <v>3433.058</v>
          </cell>
          <cell r="E31" t="str">
            <v>103</v>
          </cell>
          <cell r="F31">
            <v>2190</v>
          </cell>
        </row>
        <row r="32">
          <cell r="A32" t="str">
            <v>104</v>
          </cell>
          <cell r="B32" t="str">
            <v>CR</v>
          </cell>
          <cell r="C32">
            <v>0</v>
          </cell>
          <cell r="D32">
            <v>0</v>
          </cell>
          <cell r="E32" t="str">
            <v>104</v>
          </cell>
          <cell r="F32">
            <v>0</v>
          </cell>
        </row>
        <row r="33">
          <cell r="A33" t="str">
            <v>106</v>
          </cell>
          <cell r="B33" t="e">
            <v>#N/A</v>
          </cell>
          <cell r="C33" t="e">
            <v>#N/A</v>
          </cell>
          <cell r="D33" t="e">
            <v>#N/A</v>
          </cell>
          <cell r="E33" t="str">
            <v>106</v>
          </cell>
          <cell r="F33" t="e">
            <v>#N/A</v>
          </cell>
        </row>
        <row r="34">
          <cell r="A34" t="str">
            <v>107</v>
          </cell>
          <cell r="B34" t="str">
            <v>FI</v>
          </cell>
          <cell r="C34">
            <v>0</v>
          </cell>
          <cell r="D34">
            <v>7631.6379999999999</v>
          </cell>
          <cell r="E34" t="str">
            <v>107</v>
          </cell>
          <cell r="F34">
            <v>10922</v>
          </cell>
        </row>
        <row r="35">
          <cell r="A35" t="str">
            <v>108</v>
          </cell>
          <cell r="B35" t="e">
            <v>#N/A</v>
          </cell>
          <cell r="C35" t="e">
            <v>#N/A</v>
          </cell>
          <cell r="D35" t="e">
            <v>#N/A</v>
          </cell>
          <cell r="E35" t="str">
            <v>108</v>
          </cell>
          <cell r="F35" t="e">
            <v>#N/A</v>
          </cell>
        </row>
        <row r="36">
          <cell r="A36" t="str">
            <v>109</v>
          </cell>
          <cell r="B36" t="str">
            <v>CV</v>
          </cell>
          <cell r="C36">
            <v>-47.588000000000001</v>
          </cell>
          <cell r="D36">
            <v>7911.0820000000003</v>
          </cell>
          <cell r="E36" t="str">
            <v>109</v>
          </cell>
          <cell r="F36">
            <v>10899</v>
          </cell>
        </row>
        <row r="37">
          <cell r="A37" t="str">
            <v>110</v>
          </cell>
          <cell r="B37" t="str">
            <v>CV</v>
          </cell>
          <cell r="C37">
            <v>0</v>
          </cell>
          <cell r="D37">
            <v>0</v>
          </cell>
          <cell r="E37" t="str">
            <v>110</v>
          </cell>
          <cell r="F37">
            <v>0</v>
          </cell>
        </row>
        <row r="38">
          <cell r="A38" t="str">
            <v>111</v>
          </cell>
          <cell r="B38" t="str">
            <v>CR</v>
          </cell>
          <cell r="C38">
            <v>559.952</v>
          </cell>
          <cell r="D38">
            <v>6286.7520000000004</v>
          </cell>
          <cell r="E38" t="str">
            <v>111</v>
          </cell>
          <cell r="F38">
            <v>9340</v>
          </cell>
        </row>
        <row r="39">
          <cell r="A39" t="str">
            <v>112</v>
          </cell>
          <cell r="B39" t="str">
            <v>GO</v>
          </cell>
          <cell r="C39">
            <v>0</v>
          </cell>
          <cell r="D39">
            <v>33.247</v>
          </cell>
          <cell r="E39" t="str">
            <v>112</v>
          </cell>
          <cell r="F39">
            <v>948</v>
          </cell>
        </row>
        <row r="40">
          <cell r="A40" t="str">
            <v>113</v>
          </cell>
          <cell r="B40" t="str">
            <v>GO</v>
          </cell>
          <cell r="C40">
            <v>0</v>
          </cell>
          <cell r="D40">
            <v>0</v>
          </cell>
          <cell r="E40" t="str">
            <v>113</v>
          </cell>
          <cell r="F40">
            <v>0</v>
          </cell>
        </row>
        <row r="41">
          <cell r="A41" t="str">
            <v>114</v>
          </cell>
          <cell r="B41" t="str">
            <v>DO</v>
          </cell>
          <cell r="C41">
            <v>0</v>
          </cell>
          <cell r="D41">
            <v>2.8</v>
          </cell>
          <cell r="E41" t="str">
            <v>114</v>
          </cell>
          <cell r="F41">
            <v>83</v>
          </cell>
        </row>
        <row r="42">
          <cell r="A42" t="str">
            <v>175</v>
          </cell>
          <cell r="B42" t="str">
            <v>GEx</v>
          </cell>
          <cell r="C42">
            <v>0</v>
          </cell>
          <cell r="D42">
            <v>20697.216</v>
          </cell>
          <cell r="E42" t="str">
            <v>175</v>
          </cell>
          <cell r="F42">
            <v>12672</v>
          </cell>
        </row>
        <row r="43">
          <cell r="A43" t="str">
            <v>201</v>
          </cell>
          <cell r="B43" t="str">
            <v>CR</v>
          </cell>
          <cell r="C43">
            <v>0</v>
          </cell>
          <cell r="D43">
            <v>0</v>
          </cell>
          <cell r="E43" t="str">
            <v>201</v>
          </cell>
          <cell r="F43">
            <v>0</v>
          </cell>
        </row>
        <row r="44">
          <cell r="A44" t="str">
            <v>202</v>
          </cell>
          <cell r="B44" t="str">
            <v>FP</v>
          </cell>
          <cell r="C44">
            <v>78.421999999999997</v>
          </cell>
          <cell r="D44">
            <v>5235.2129999999997</v>
          </cell>
          <cell r="E44" t="str">
            <v>202</v>
          </cell>
          <cell r="F44">
            <v>4970</v>
          </cell>
        </row>
        <row r="45">
          <cell r="A45" t="str">
            <v>203</v>
          </cell>
          <cell r="B45" t="str">
            <v>FP</v>
          </cell>
          <cell r="C45">
            <v>0</v>
          </cell>
          <cell r="D45">
            <v>2662.6120000000001</v>
          </cell>
          <cell r="E45" t="str">
            <v>203</v>
          </cell>
          <cell r="F45">
            <v>2783</v>
          </cell>
        </row>
        <row r="46">
          <cell r="A46" t="str">
            <v>204</v>
          </cell>
          <cell r="B46" t="str">
            <v>CV</v>
          </cell>
          <cell r="C46">
            <v>0</v>
          </cell>
          <cell r="D46">
            <v>0</v>
          </cell>
          <cell r="E46" t="str">
            <v>204</v>
          </cell>
          <cell r="F46">
            <v>0</v>
          </cell>
        </row>
        <row r="47">
          <cell r="A47" t="str">
            <v>205</v>
          </cell>
          <cell r="B47" t="str">
            <v>FP</v>
          </cell>
          <cell r="C47">
            <v>1303.123</v>
          </cell>
          <cell r="D47">
            <v>12102.279</v>
          </cell>
          <cell r="E47" t="str">
            <v>205</v>
          </cell>
          <cell r="F47">
            <v>11967</v>
          </cell>
        </row>
        <row r="48">
          <cell r="A48" t="str">
            <v>206</v>
          </cell>
          <cell r="B48" t="str">
            <v>FI</v>
          </cell>
          <cell r="C48">
            <v>0</v>
          </cell>
          <cell r="D48">
            <v>10912.064</v>
          </cell>
          <cell r="E48" t="str">
            <v>206</v>
          </cell>
          <cell r="F48">
            <v>11395</v>
          </cell>
        </row>
        <row r="49">
          <cell r="A49" t="str">
            <v>207</v>
          </cell>
          <cell r="B49" t="str">
            <v>HV</v>
          </cell>
          <cell r="C49">
            <v>-429.05399999999997</v>
          </cell>
          <cell r="D49">
            <v>5070.1229999999996</v>
          </cell>
          <cell r="E49" t="str">
            <v>207</v>
          </cell>
          <cell r="F49">
            <v>8094</v>
          </cell>
        </row>
        <row r="50">
          <cell r="A50" t="str">
            <v>208</v>
          </cell>
          <cell r="B50" t="str">
            <v>FP</v>
          </cell>
          <cell r="C50">
            <v>-459.93099999999998</v>
          </cell>
          <cell r="D50">
            <v>6593.7349999999997</v>
          </cell>
          <cell r="E50" t="str">
            <v>208</v>
          </cell>
          <cell r="F50">
            <v>9322</v>
          </cell>
        </row>
        <row r="51">
          <cell r="A51" t="str">
            <v>209</v>
          </cell>
          <cell r="B51" t="str">
            <v>FI</v>
          </cell>
          <cell r="C51">
            <v>0</v>
          </cell>
          <cell r="D51">
            <v>1088.8150000000001</v>
          </cell>
          <cell r="E51" t="str">
            <v>209</v>
          </cell>
          <cell r="F51">
            <v>6319</v>
          </cell>
        </row>
        <row r="52">
          <cell r="A52" t="str">
            <v>210</v>
          </cell>
          <cell r="B52" t="str">
            <v>FI</v>
          </cell>
          <cell r="C52">
            <v>0</v>
          </cell>
          <cell r="D52">
            <v>0</v>
          </cell>
          <cell r="E52" t="str">
            <v>210</v>
          </cell>
          <cell r="F52">
            <v>0</v>
          </cell>
        </row>
        <row r="53">
          <cell r="A53" t="str">
            <v>211</v>
          </cell>
          <cell r="B53" t="str">
            <v>FC</v>
          </cell>
          <cell r="C53">
            <v>-239.82499999999999</v>
          </cell>
          <cell r="D53">
            <v>5024.21</v>
          </cell>
          <cell r="E53" t="str">
            <v>211</v>
          </cell>
          <cell r="F53">
            <v>6733</v>
          </cell>
        </row>
        <row r="54">
          <cell r="A54" t="str">
            <v>212</v>
          </cell>
          <cell r="B54" t="str">
            <v>FI</v>
          </cell>
          <cell r="C54">
            <v>-732.327</v>
          </cell>
          <cell r="D54">
            <v>2185.058</v>
          </cell>
          <cell r="E54" t="str">
            <v>212</v>
          </cell>
          <cell r="F54">
            <v>5919</v>
          </cell>
        </row>
        <row r="55">
          <cell r="A55" t="str">
            <v>213</v>
          </cell>
          <cell r="B55" t="str">
            <v>FI</v>
          </cell>
          <cell r="C55">
            <v>0</v>
          </cell>
          <cell r="D55">
            <v>2096.018</v>
          </cell>
          <cell r="E55" t="str">
            <v>213</v>
          </cell>
          <cell r="F55">
            <v>5663</v>
          </cell>
        </row>
        <row r="56">
          <cell r="A56" t="str">
            <v>214</v>
          </cell>
          <cell r="B56" t="str">
            <v>FC</v>
          </cell>
          <cell r="C56">
            <v>-3.9289999999999998</v>
          </cell>
          <cell r="D56">
            <v>174.72200000000001</v>
          </cell>
          <cell r="E56" t="str">
            <v>214</v>
          </cell>
          <cell r="F56">
            <v>7382</v>
          </cell>
        </row>
        <row r="57">
          <cell r="A57" t="str">
            <v>215</v>
          </cell>
          <cell r="B57" t="str">
            <v>DO</v>
          </cell>
          <cell r="C57">
            <v>-5.2290000000000001</v>
          </cell>
          <cell r="D57">
            <v>47.654000000000003</v>
          </cell>
          <cell r="E57" t="str">
            <v>215</v>
          </cell>
          <cell r="F57">
            <v>1991</v>
          </cell>
        </row>
        <row r="58">
          <cell r="A58" t="str">
            <v>216</v>
          </cell>
          <cell r="B58" t="str">
            <v>FC</v>
          </cell>
          <cell r="C58">
            <v>1.423</v>
          </cell>
          <cell r="D58">
            <v>180.06</v>
          </cell>
          <cell r="E58" t="str">
            <v>216</v>
          </cell>
          <cell r="F58">
            <v>5776</v>
          </cell>
        </row>
        <row r="59">
          <cell r="A59" t="str">
            <v>217</v>
          </cell>
          <cell r="B59" t="str">
            <v>FC</v>
          </cell>
          <cell r="C59">
            <v>-4.1319999999999997</v>
          </cell>
          <cell r="D59">
            <v>173.23099999999999</v>
          </cell>
          <cell r="E59" t="str">
            <v>217</v>
          </cell>
          <cell r="F59">
            <v>7299</v>
          </cell>
        </row>
        <row r="60">
          <cell r="A60" t="str">
            <v>301</v>
          </cell>
          <cell r="B60" t="str">
            <v>GOE</v>
          </cell>
          <cell r="C60">
            <v>0</v>
          </cell>
          <cell r="D60">
            <v>5043.24</v>
          </cell>
          <cell r="E60" t="str">
            <v>301</v>
          </cell>
          <cell r="F60">
            <v>11682</v>
          </cell>
        </row>
        <row r="61">
          <cell r="A61" t="str">
            <v>302</v>
          </cell>
          <cell r="B61" t="str">
            <v>GO</v>
          </cell>
          <cell r="C61">
            <v>2634.4009999999998</v>
          </cell>
          <cell r="D61">
            <v>4930.7079999999996</v>
          </cell>
          <cell r="E61" t="str">
            <v>302</v>
          </cell>
          <cell r="F61">
            <v>11808</v>
          </cell>
        </row>
        <row r="62">
          <cell r="A62" t="str">
            <v>303</v>
          </cell>
          <cell r="B62" t="str">
            <v>GO</v>
          </cell>
          <cell r="C62">
            <v>0</v>
          </cell>
          <cell r="D62">
            <v>5096.8249999999998</v>
          </cell>
          <cell r="E62" t="str">
            <v>303</v>
          </cell>
          <cell r="F62">
            <v>12034</v>
          </cell>
        </row>
        <row r="63">
          <cell r="A63" t="str">
            <v>304</v>
          </cell>
          <cell r="B63" t="str">
            <v>GO</v>
          </cell>
          <cell r="C63">
            <v>0</v>
          </cell>
          <cell r="D63">
            <v>4952.6949999999997</v>
          </cell>
          <cell r="E63" t="str">
            <v>304</v>
          </cell>
          <cell r="F63">
            <v>11855</v>
          </cell>
        </row>
        <row r="64">
          <cell r="A64" t="str">
            <v>341</v>
          </cell>
          <cell r="B64" t="str">
            <v>GOE</v>
          </cell>
          <cell r="C64">
            <v>-67.046999999999997</v>
          </cell>
          <cell r="D64">
            <v>2672.8739999999998</v>
          </cell>
          <cell r="E64" t="str">
            <v>341</v>
          </cell>
          <cell r="F64">
            <v>2945</v>
          </cell>
        </row>
        <row r="65">
          <cell r="A65" t="str">
            <v>342</v>
          </cell>
          <cell r="B65" t="str">
            <v>GO</v>
          </cell>
          <cell r="C65">
            <v>152.19999999999999</v>
          </cell>
          <cell r="D65">
            <v>216.31700000000001</v>
          </cell>
          <cell r="E65" t="str">
            <v>342</v>
          </cell>
          <cell r="F65">
            <v>340</v>
          </cell>
        </row>
        <row r="66">
          <cell r="A66" t="str">
            <v>004</v>
          </cell>
          <cell r="B66" t="str">
            <v>FU</v>
          </cell>
          <cell r="C66">
            <v>0</v>
          </cell>
          <cell r="D66">
            <v>5692.8720000000003</v>
          </cell>
          <cell r="E66" t="str">
            <v>4</v>
          </cell>
          <cell r="F66">
            <v>6432</v>
          </cell>
        </row>
        <row r="67">
          <cell r="A67" t="str">
            <v>402</v>
          </cell>
          <cell r="B67" t="str">
            <v>CR</v>
          </cell>
          <cell r="C67">
            <v>0</v>
          </cell>
          <cell r="D67">
            <v>92.953000000000003</v>
          </cell>
          <cell r="E67" t="str">
            <v>402</v>
          </cell>
          <cell r="F67">
            <v>2879</v>
          </cell>
        </row>
        <row r="68">
          <cell r="A68" t="str">
            <v>005</v>
          </cell>
          <cell r="B68" t="str">
            <v>FU</v>
          </cell>
          <cell r="C68">
            <v>0</v>
          </cell>
          <cell r="D68">
            <v>2438.4389999999999</v>
          </cell>
          <cell r="E68" t="str">
            <v>5</v>
          </cell>
          <cell r="F68">
            <v>2511</v>
          </cell>
        </row>
        <row r="69">
          <cell r="A69" t="str">
            <v>501</v>
          </cell>
          <cell r="B69" t="str">
            <v>GO</v>
          </cell>
          <cell r="C69">
            <v>2744.8339999999998</v>
          </cell>
          <cell r="D69">
            <v>4045.3220000000001</v>
          </cell>
          <cell r="E69" t="str">
            <v>501</v>
          </cell>
          <cell r="F69">
            <v>10385</v>
          </cell>
        </row>
        <row r="70">
          <cell r="A70" t="str">
            <v>502</v>
          </cell>
          <cell r="B70" t="str">
            <v>GO</v>
          </cell>
          <cell r="C70">
            <v>0</v>
          </cell>
          <cell r="D70">
            <v>0</v>
          </cell>
          <cell r="E70" t="str">
            <v>502</v>
          </cell>
          <cell r="F70">
            <v>0</v>
          </cell>
        </row>
        <row r="71">
          <cell r="A71" t="str">
            <v>503</v>
          </cell>
          <cell r="B71" t="str">
            <v>GO</v>
          </cell>
          <cell r="C71">
            <v>0</v>
          </cell>
          <cell r="D71">
            <v>0</v>
          </cell>
          <cell r="E71" t="str">
            <v>503</v>
          </cell>
          <cell r="F71">
            <v>0</v>
          </cell>
        </row>
        <row r="72">
          <cell r="A72" t="str">
            <v>505</v>
          </cell>
          <cell r="B72" t="str">
            <v>GO</v>
          </cell>
          <cell r="C72">
            <v>0</v>
          </cell>
          <cell r="D72">
            <v>0</v>
          </cell>
          <cell r="E72" t="str">
            <v>505</v>
          </cell>
          <cell r="F72">
            <v>0</v>
          </cell>
        </row>
        <row r="73">
          <cell r="A73" t="str">
            <v>506</v>
          </cell>
          <cell r="B73" t="str">
            <v>GO</v>
          </cell>
          <cell r="C73">
            <v>0</v>
          </cell>
          <cell r="D73">
            <v>0</v>
          </cell>
          <cell r="E73" t="str">
            <v>506</v>
          </cell>
          <cell r="F73">
            <v>0</v>
          </cell>
        </row>
        <row r="74">
          <cell r="A74" t="str">
            <v>507</v>
          </cell>
          <cell r="B74" t="str">
            <v>GO</v>
          </cell>
          <cell r="C74">
            <v>-950.68299999999999</v>
          </cell>
          <cell r="D74">
            <v>2186.6759999999999</v>
          </cell>
          <cell r="E74" t="str">
            <v>507</v>
          </cell>
          <cell r="F74">
            <v>5960</v>
          </cell>
        </row>
        <row r="75">
          <cell r="A75" t="str">
            <v>508</v>
          </cell>
          <cell r="B75" t="str">
            <v>LC</v>
          </cell>
          <cell r="C75">
            <v>33.880000000000003</v>
          </cell>
          <cell r="D75">
            <v>49.649000000000001</v>
          </cell>
          <cell r="E75" t="str">
            <v>508</v>
          </cell>
          <cell r="F75">
            <v>280</v>
          </cell>
        </row>
        <row r="76">
          <cell r="A76" t="str">
            <v>509</v>
          </cell>
          <cell r="B76" t="str">
            <v>DO</v>
          </cell>
          <cell r="C76">
            <v>0</v>
          </cell>
          <cell r="D76">
            <v>2025.7059999999999</v>
          </cell>
          <cell r="E76" t="str">
            <v>509</v>
          </cell>
          <cell r="F76">
            <v>10070</v>
          </cell>
        </row>
        <row r="77">
          <cell r="A77" t="str">
            <v>510</v>
          </cell>
          <cell r="B77" t="str">
            <v>DO</v>
          </cell>
          <cell r="C77">
            <v>-20.559000000000001</v>
          </cell>
          <cell r="D77">
            <v>1274.0340000000001</v>
          </cell>
          <cell r="E77" t="str">
            <v>510</v>
          </cell>
          <cell r="F77">
            <v>6360</v>
          </cell>
        </row>
        <row r="78">
          <cell r="A78" t="str">
            <v>511</v>
          </cell>
          <cell r="B78" t="str">
            <v>LC</v>
          </cell>
          <cell r="C78">
            <v>-14.494999999999999</v>
          </cell>
          <cell r="D78">
            <v>1036.903</v>
          </cell>
          <cell r="E78" t="str">
            <v>511</v>
          </cell>
          <cell r="F78">
            <v>5863</v>
          </cell>
        </row>
        <row r="79">
          <cell r="A79" t="str">
            <v>514</v>
          </cell>
          <cell r="B79" t="str">
            <v>GO</v>
          </cell>
          <cell r="C79">
            <v>371.233</v>
          </cell>
          <cell r="D79">
            <v>1134.0530000000001</v>
          </cell>
          <cell r="E79">
            <v>514</v>
          </cell>
          <cell r="F79">
            <v>3034</v>
          </cell>
        </row>
        <row r="80">
          <cell r="A80" t="str">
            <v>541</v>
          </cell>
          <cell r="B80" t="str">
            <v>GO</v>
          </cell>
          <cell r="C80">
            <v>0</v>
          </cell>
          <cell r="D80">
            <v>0</v>
          </cell>
          <cell r="E80" t="str">
            <v>541</v>
          </cell>
          <cell r="F80">
            <v>0</v>
          </cell>
        </row>
        <row r="81">
          <cell r="A81" t="str">
            <v>542</v>
          </cell>
          <cell r="B81" t="str">
            <v>GO</v>
          </cell>
          <cell r="C81">
            <v>-1828.71</v>
          </cell>
          <cell r="D81">
            <v>6829.3329999999996</v>
          </cell>
          <cell r="E81" t="str">
            <v>542</v>
          </cell>
          <cell r="F81">
            <v>7632</v>
          </cell>
        </row>
        <row r="82">
          <cell r="A82" t="str">
            <v>550</v>
          </cell>
          <cell r="B82" t="str">
            <v>NP</v>
          </cell>
          <cell r="C82">
            <v>0</v>
          </cell>
          <cell r="D82">
            <v>17830.428</v>
          </cell>
          <cell r="E82" t="str">
            <v>550</v>
          </cell>
          <cell r="F82">
            <v>9165</v>
          </cell>
        </row>
        <row r="83">
          <cell r="A83" t="str">
            <v>572</v>
          </cell>
          <cell r="B83" t="str">
            <v>IS</v>
          </cell>
          <cell r="C83">
            <v>0</v>
          </cell>
          <cell r="D83">
            <v>7400.0140000000001</v>
          </cell>
          <cell r="E83">
            <v>572</v>
          </cell>
          <cell r="F83">
            <v>19516</v>
          </cell>
        </row>
        <row r="84">
          <cell r="A84" t="str">
            <v>601</v>
          </cell>
          <cell r="B84" t="str">
            <v>LC</v>
          </cell>
          <cell r="C84">
            <v>-4.032</v>
          </cell>
          <cell r="D84">
            <v>534.63199999999995</v>
          </cell>
          <cell r="E84" t="str">
            <v>601</v>
          </cell>
          <cell r="F84">
            <v>3027</v>
          </cell>
        </row>
        <row r="85">
          <cell r="A85" t="str">
            <v>602</v>
          </cell>
          <cell r="B85" t="str">
            <v>N1</v>
          </cell>
          <cell r="C85">
            <v>0</v>
          </cell>
          <cell r="D85">
            <v>158.58600000000001</v>
          </cell>
          <cell r="E85" t="str">
            <v>602</v>
          </cell>
          <cell r="F85">
            <v>4726</v>
          </cell>
        </row>
        <row r="86">
          <cell r="A86" t="str">
            <v>603</v>
          </cell>
          <cell r="B86" t="str">
            <v>N1</v>
          </cell>
          <cell r="C86">
            <v>0</v>
          </cell>
          <cell r="D86">
            <v>0</v>
          </cell>
          <cell r="E86" t="str">
            <v>603</v>
          </cell>
          <cell r="F86">
            <v>0</v>
          </cell>
        </row>
        <row r="87">
          <cell r="A87" t="str">
            <v>604</v>
          </cell>
          <cell r="B87" t="str">
            <v>S1</v>
          </cell>
          <cell r="C87">
            <v>0</v>
          </cell>
          <cell r="D87">
            <v>75.325000000000003</v>
          </cell>
          <cell r="E87" t="str">
            <v>604</v>
          </cell>
          <cell r="F87">
            <v>2423</v>
          </cell>
        </row>
        <row r="88">
          <cell r="A88" t="str">
            <v>605</v>
          </cell>
          <cell r="B88" t="str">
            <v>HX</v>
          </cell>
          <cell r="C88">
            <v>-0.91600000000000004</v>
          </cell>
          <cell r="D88">
            <v>60.405999999999999</v>
          </cell>
          <cell r="E88" t="str">
            <v>605</v>
          </cell>
          <cell r="F88">
            <v>1870</v>
          </cell>
        </row>
        <row r="89">
          <cell r="A89" t="str">
            <v>606</v>
          </cell>
          <cell r="B89" t="str">
            <v>HX</v>
          </cell>
          <cell r="C89">
            <v>0</v>
          </cell>
          <cell r="D89">
            <v>155.30000000000001</v>
          </cell>
          <cell r="E89" t="str">
            <v>606</v>
          </cell>
          <cell r="F89">
            <v>4856</v>
          </cell>
        </row>
        <row r="90">
          <cell r="A90" t="str">
            <v>607</v>
          </cell>
          <cell r="B90" t="str">
            <v>N1</v>
          </cell>
          <cell r="C90">
            <v>-9.3309999999999995</v>
          </cell>
          <cell r="D90">
            <v>66.822000000000003</v>
          </cell>
          <cell r="E90" t="str">
            <v>607</v>
          </cell>
          <cell r="F90">
            <v>2067</v>
          </cell>
        </row>
        <row r="91">
          <cell r="A91" t="str">
            <v>608</v>
          </cell>
          <cell r="B91" t="str">
            <v>PR</v>
          </cell>
          <cell r="C91">
            <v>4.4880000000000004</v>
          </cell>
          <cell r="D91">
            <v>80.781999999999996</v>
          </cell>
          <cell r="E91" t="str">
            <v>608</v>
          </cell>
          <cell r="F91">
            <v>2575</v>
          </cell>
        </row>
        <row r="92">
          <cell r="A92" t="str">
            <v>609</v>
          </cell>
          <cell r="B92" t="str">
            <v>QI</v>
          </cell>
          <cell r="C92">
            <v>0</v>
          </cell>
          <cell r="D92">
            <v>162.053</v>
          </cell>
          <cell r="E92" t="str">
            <v>609</v>
          </cell>
          <cell r="F92">
            <v>5109</v>
          </cell>
        </row>
        <row r="93">
          <cell r="A93" t="str">
            <v>610</v>
          </cell>
          <cell r="B93" t="str">
            <v>DS</v>
          </cell>
          <cell r="C93">
            <v>0</v>
          </cell>
          <cell r="D93">
            <v>73.872</v>
          </cell>
          <cell r="E93" t="str">
            <v>610</v>
          </cell>
          <cell r="F93">
            <v>2352</v>
          </cell>
        </row>
        <row r="94">
          <cell r="A94" t="str">
            <v>611</v>
          </cell>
          <cell r="B94" t="str">
            <v>AG</v>
          </cell>
          <cell r="C94">
            <v>0</v>
          </cell>
          <cell r="D94">
            <v>78.441999999999993</v>
          </cell>
          <cell r="E94" t="str">
            <v>611</v>
          </cell>
          <cell r="F94">
            <v>2442</v>
          </cell>
        </row>
        <row r="95">
          <cell r="A95" t="str">
            <v>612</v>
          </cell>
          <cell r="B95" t="str">
            <v>AG</v>
          </cell>
          <cell r="C95">
            <v>0</v>
          </cell>
          <cell r="D95">
            <v>0</v>
          </cell>
          <cell r="E95" t="str">
            <v>612</v>
          </cell>
          <cell r="F95">
            <v>0</v>
          </cell>
        </row>
        <row r="96">
          <cell r="A96" t="str">
            <v>613</v>
          </cell>
          <cell r="B96" t="str">
            <v>AG</v>
          </cell>
          <cell r="C96">
            <v>-8.1159999999999997</v>
          </cell>
          <cell r="D96">
            <v>441.96</v>
          </cell>
          <cell r="E96" t="str">
            <v>613</v>
          </cell>
          <cell r="F96">
            <v>6600</v>
          </cell>
        </row>
        <row r="97">
          <cell r="A97" t="str">
            <v>614</v>
          </cell>
          <cell r="B97" t="str">
            <v>MT</v>
          </cell>
          <cell r="C97">
            <v>-20.675000000000001</v>
          </cell>
          <cell r="D97">
            <v>362.09699999999998</v>
          </cell>
          <cell r="E97" t="str">
            <v>614</v>
          </cell>
          <cell r="F97">
            <v>5425</v>
          </cell>
        </row>
        <row r="98">
          <cell r="A98" t="str">
            <v>615</v>
          </cell>
          <cell r="B98" t="str">
            <v>IS</v>
          </cell>
          <cell r="C98">
            <v>0</v>
          </cell>
          <cell r="D98">
            <v>390.77699999999999</v>
          </cell>
          <cell r="E98" t="str">
            <v>615</v>
          </cell>
          <cell r="F98">
            <v>5918</v>
          </cell>
        </row>
        <row r="99">
          <cell r="A99" t="str">
            <v>616</v>
          </cell>
          <cell r="B99" t="str">
            <v>AG</v>
          </cell>
          <cell r="C99">
            <v>0</v>
          </cell>
          <cell r="D99">
            <v>827.44100000000003</v>
          </cell>
          <cell r="E99" t="str">
            <v>616</v>
          </cell>
          <cell r="F99">
            <v>8105</v>
          </cell>
        </row>
        <row r="100">
          <cell r="A100" t="str">
            <v>617</v>
          </cell>
          <cell r="B100" t="str">
            <v>B100</v>
          </cell>
          <cell r="C100">
            <v>0</v>
          </cell>
          <cell r="D100">
            <v>418.584</v>
          </cell>
          <cell r="E100" t="str">
            <v>617</v>
          </cell>
          <cell r="F100">
            <v>4427</v>
          </cell>
        </row>
        <row r="101">
          <cell r="A101" t="str">
            <v>618</v>
          </cell>
          <cell r="B101" t="str">
            <v>KE</v>
          </cell>
          <cell r="C101">
            <v>0</v>
          </cell>
          <cell r="D101">
            <v>268.98200000000003</v>
          </cell>
          <cell r="E101" t="str">
            <v>618</v>
          </cell>
          <cell r="F101">
            <v>2885</v>
          </cell>
        </row>
        <row r="102">
          <cell r="A102" t="str">
            <v>619</v>
          </cell>
          <cell r="B102" t="str">
            <v>KE</v>
          </cell>
          <cell r="C102">
            <v>-230.376</v>
          </cell>
          <cell r="D102">
            <v>240.422</v>
          </cell>
          <cell r="E102" t="str">
            <v>619</v>
          </cell>
          <cell r="F102">
            <v>2542</v>
          </cell>
        </row>
        <row r="103">
          <cell r="A103" t="str">
            <v>620</v>
          </cell>
          <cell r="B103" t="str">
            <v>JB</v>
          </cell>
          <cell r="C103">
            <v>0.129</v>
          </cell>
          <cell r="D103">
            <v>16.684999999999999</v>
          </cell>
          <cell r="E103" t="str">
            <v>620</v>
          </cell>
          <cell r="F103">
            <v>2093</v>
          </cell>
        </row>
        <row r="104">
          <cell r="A104" t="str">
            <v>621</v>
          </cell>
          <cell r="B104" t="str">
            <v>QI</v>
          </cell>
          <cell r="C104">
            <v>0</v>
          </cell>
          <cell r="D104">
            <v>0</v>
          </cell>
          <cell r="E104" t="str">
            <v>621</v>
          </cell>
          <cell r="F104">
            <v>0</v>
          </cell>
        </row>
        <row r="105">
          <cell r="A105" t="str">
            <v>622</v>
          </cell>
          <cell r="B105" t="str">
            <v>S1</v>
          </cell>
          <cell r="C105">
            <v>0</v>
          </cell>
          <cell r="D105">
            <v>34.055</v>
          </cell>
          <cell r="E105" t="str">
            <v>622</v>
          </cell>
          <cell r="F105">
            <v>4301</v>
          </cell>
        </row>
        <row r="106">
          <cell r="A106" t="str">
            <v>623</v>
          </cell>
          <cell r="B106" t="str">
            <v>QI</v>
          </cell>
          <cell r="C106">
            <v>0</v>
          </cell>
          <cell r="D106">
            <v>22.885999999999999</v>
          </cell>
          <cell r="E106" t="str">
            <v>623</v>
          </cell>
          <cell r="F106">
            <v>3270</v>
          </cell>
        </row>
        <row r="107">
          <cell r="A107" t="str">
            <v>624</v>
          </cell>
          <cell r="B107" t="str">
            <v>DS</v>
          </cell>
          <cell r="C107">
            <v>0</v>
          </cell>
          <cell r="D107">
            <v>12.32</v>
          </cell>
          <cell r="E107" t="str">
            <v>624</v>
          </cell>
          <cell r="F107">
            <v>1739</v>
          </cell>
        </row>
        <row r="108">
          <cell r="A108" t="str">
            <v>625</v>
          </cell>
          <cell r="B108" t="str">
            <v>DS</v>
          </cell>
          <cell r="C108">
            <v>-4.6369999999999996</v>
          </cell>
          <cell r="D108">
            <v>42.173999999999999</v>
          </cell>
          <cell r="E108" t="str">
            <v>625</v>
          </cell>
          <cell r="F108">
            <v>4154</v>
          </cell>
        </row>
        <row r="109">
          <cell r="A109" t="str">
            <v>705</v>
          </cell>
          <cell r="B109" t="str">
            <v>NC</v>
          </cell>
          <cell r="C109">
            <v>0</v>
          </cell>
          <cell r="D109">
            <v>3436.2849999999999</v>
          </cell>
          <cell r="E109" t="str">
            <v>705</v>
          </cell>
          <cell r="F109">
            <v>8480</v>
          </cell>
        </row>
        <row r="110">
          <cell r="A110" t="str">
            <v>706</v>
          </cell>
          <cell r="B110" t="str">
            <v>SC</v>
          </cell>
          <cell r="C110">
            <v>0</v>
          </cell>
          <cell r="D110">
            <v>0</v>
          </cell>
          <cell r="E110" t="str">
            <v>706</v>
          </cell>
          <cell r="F110">
            <v>0</v>
          </cell>
        </row>
        <row r="111">
          <cell r="A111" t="str">
            <v>707</v>
          </cell>
          <cell r="B111" t="str">
            <v>SC</v>
          </cell>
          <cell r="C111">
            <v>0</v>
          </cell>
          <cell r="D111">
            <v>8108.1130000000003</v>
          </cell>
          <cell r="E111" t="str">
            <v>707</v>
          </cell>
          <cell r="F111">
            <v>19638</v>
          </cell>
        </row>
        <row r="112">
          <cell r="A112" t="str">
            <v>708</v>
          </cell>
          <cell r="B112" t="str">
            <v>SC</v>
          </cell>
          <cell r="C112">
            <v>0</v>
          </cell>
          <cell r="D112">
            <v>5154.9459999999999</v>
          </cell>
          <cell r="E112" t="str">
            <v>708</v>
          </cell>
          <cell r="F112">
            <v>12727</v>
          </cell>
        </row>
        <row r="113">
          <cell r="A113" t="str">
            <v>709</v>
          </cell>
          <cell r="B113" t="str">
            <v>IS</v>
          </cell>
          <cell r="C113">
            <v>-111.476</v>
          </cell>
          <cell r="D113">
            <v>1612.6869999999999</v>
          </cell>
          <cell r="E113" t="str">
            <v>709</v>
          </cell>
          <cell r="F113">
            <v>5766</v>
          </cell>
        </row>
        <row r="114">
          <cell r="A114" t="str">
            <v>710</v>
          </cell>
          <cell r="B114" t="str">
            <v>IS</v>
          </cell>
          <cell r="C114">
            <v>540.30799999999999</v>
          </cell>
          <cell r="D114">
            <v>2485.259</v>
          </cell>
          <cell r="E114" t="str">
            <v>710</v>
          </cell>
          <cell r="F114">
            <v>8877</v>
          </cell>
        </row>
        <row r="115">
          <cell r="A115" t="str">
            <v>711</v>
          </cell>
          <cell r="B115" t="str">
            <v>SC</v>
          </cell>
          <cell r="C115">
            <v>0</v>
          </cell>
          <cell r="D115">
            <v>0</v>
          </cell>
          <cell r="E115" t="str">
            <v>711</v>
          </cell>
          <cell r="F115">
            <v>0</v>
          </cell>
        </row>
        <row r="116">
          <cell r="A116" t="str">
            <v>712</v>
          </cell>
          <cell r="B116" t="str">
            <v>GP</v>
          </cell>
          <cell r="C116">
            <v>33.65</v>
          </cell>
          <cell r="D116">
            <v>2903.3229999999999</v>
          </cell>
          <cell r="E116" t="str">
            <v>712</v>
          </cell>
          <cell r="F116">
            <v>10330</v>
          </cell>
        </row>
        <row r="117">
          <cell r="A117" t="str">
            <v>713</v>
          </cell>
          <cell r="B117" t="str">
            <v>GC</v>
          </cell>
          <cell r="C117">
            <v>0</v>
          </cell>
          <cell r="D117">
            <v>2973.9090000000001</v>
          </cell>
          <cell r="E117" t="str">
            <v>713</v>
          </cell>
          <cell r="F117">
            <v>10512</v>
          </cell>
        </row>
        <row r="118">
          <cell r="A118" t="str">
            <v>714</v>
          </cell>
          <cell r="B118" t="str">
            <v>GC</v>
          </cell>
          <cell r="C118">
            <v>0</v>
          </cell>
          <cell r="D118">
            <v>2973.1840000000002</v>
          </cell>
          <cell r="E118" t="str">
            <v>714</v>
          </cell>
          <cell r="F118">
            <v>10560</v>
          </cell>
        </row>
        <row r="119">
          <cell r="A119" t="str">
            <v>715</v>
          </cell>
          <cell r="B119" t="str">
            <v>GC</v>
          </cell>
          <cell r="C119">
            <v>627.51</v>
          </cell>
          <cell r="D119">
            <v>2726.8490000000002</v>
          </cell>
          <cell r="E119" t="str">
            <v>715</v>
          </cell>
          <cell r="F119">
            <v>9636</v>
          </cell>
        </row>
        <row r="120">
          <cell r="A120" t="str">
            <v>716</v>
          </cell>
          <cell r="B120" t="str">
            <v>IS</v>
          </cell>
          <cell r="C120">
            <v>0</v>
          </cell>
          <cell r="D120">
            <v>0</v>
          </cell>
          <cell r="E120" t="str">
            <v>716</v>
          </cell>
          <cell r="F120">
            <v>0</v>
          </cell>
        </row>
        <row r="121">
          <cell r="A121" t="str">
            <v>717</v>
          </cell>
          <cell r="B121" t="e">
            <v>#N/A</v>
          </cell>
          <cell r="C121" t="e">
            <v>#N/A</v>
          </cell>
          <cell r="D121" t="e">
            <v>#N/A</v>
          </cell>
          <cell r="E121" t="str">
            <v>717</v>
          </cell>
          <cell r="F121" t="e">
            <v>#N/A</v>
          </cell>
        </row>
        <row r="122">
          <cell r="A122" t="str">
            <v>718</v>
          </cell>
          <cell r="B122" t="str">
            <v>AM</v>
          </cell>
          <cell r="C122">
            <v>0</v>
          </cell>
          <cell r="D122">
            <v>29.599</v>
          </cell>
          <cell r="E122" t="str">
            <v>718</v>
          </cell>
          <cell r="F122">
            <v>3503</v>
          </cell>
        </row>
        <row r="123">
          <cell r="A123" t="str">
            <v>720</v>
          </cell>
          <cell r="B123" t="str">
            <v>N1</v>
          </cell>
          <cell r="C123">
            <v>0</v>
          </cell>
          <cell r="D123">
            <v>3011.027</v>
          </cell>
          <cell r="E123" t="str">
            <v>720</v>
          </cell>
          <cell r="F123">
            <v>15059</v>
          </cell>
        </row>
        <row r="124">
          <cell r="A124" t="str">
            <v>741</v>
          </cell>
          <cell r="B124" t="str">
            <v>SC</v>
          </cell>
          <cell r="C124">
            <v>-191.887</v>
          </cell>
          <cell r="D124">
            <v>7511.9170000000004</v>
          </cell>
          <cell r="E124" t="str">
            <v>741</v>
          </cell>
          <cell r="F124">
            <v>8372</v>
          </cell>
        </row>
        <row r="125">
          <cell r="A125" t="str">
            <v>742</v>
          </cell>
          <cell r="B125" t="str">
            <v>SC</v>
          </cell>
          <cell r="C125">
            <v>19.045999999999999</v>
          </cell>
          <cell r="D125">
            <v>8354.4249999999993</v>
          </cell>
          <cell r="E125" t="str">
            <v>742</v>
          </cell>
          <cell r="F125">
            <v>9240</v>
          </cell>
        </row>
        <row r="126">
          <cell r="A126" t="str">
            <v>743</v>
          </cell>
          <cell r="B126" t="str">
            <v>GP</v>
          </cell>
          <cell r="C126">
            <v>-141.40199999999999</v>
          </cell>
          <cell r="D126">
            <v>6368.7269999999999</v>
          </cell>
          <cell r="E126" t="str">
            <v>743</v>
          </cell>
          <cell r="F126">
            <v>7081</v>
          </cell>
        </row>
        <row r="127">
          <cell r="A127" t="str">
            <v>744</v>
          </cell>
          <cell r="B127" t="str">
            <v>SC</v>
          </cell>
          <cell r="C127">
            <v>-1246.278</v>
          </cell>
          <cell r="D127">
            <v>6190.88</v>
          </cell>
          <cell r="E127" t="str">
            <v>744</v>
          </cell>
          <cell r="F127">
            <v>6787</v>
          </cell>
        </row>
        <row r="128">
          <cell r="A128" t="str">
            <v>745</v>
          </cell>
          <cell r="B128" t="str">
            <v>NC</v>
          </cell>
          <cell r="C128">
            <v>-262.16000000000003</v>
          </cell>
          <cell r="D128">
            <v>1146.8630000000001</v>
          </cell>
          <cell r="E128" t="str">
            <v>745</v>
          </cell>
          <cell r="F128">
            <v>6342</v>
          </cell>
        </row>
        <row r="129">
          <cell r="A129" t="str">
            <v>746</v>
          </cell>
          <cell r="B129" t="str">
            <v>EA</v>
          </cell>
          <cell r="C129">
            <v>-18.462</v>
          </cell>
          <cell r="D129">
            <v>0</v>
          </cell>
          <cell r="E129" t="str">
            <v>746</v>
          </cell>
          <cell r="F129">
            <v>0</v>
          </cell>
        </row>
        <row r="130">
          <cell r="A130" t="str">
            <v>750</v>
          </cell>
          <cell r="B130" t="str">
            <v>SC</v>
          </cell>
          <cell r="C130">
            <v>0</v>
          </cell>
          <cell r="D130">
            <v>20063.865000000002</v>
          </cell>
          <cell r="E130" t="str">
            <v>750</v>
          </cell>
          <cell r="F130">
            <v>12339</v>
          </cell>
        </row>
        <row r="131">
          <cell r="A131" t="str">
            <v>008</v>
          </cell>
          <cell r="B131" t="str">
            <v>FU</v>
          </cell>
          <cell r="C131">
            <v>0</v>
          </cell>
          <cell r="D131">
            <v>13222.06</v>
          </cell>
          <cell r="E131" t="str">
            <v>8</v>
          </cell>
          <cell r="F131">
            <v>12835</v>
          </cell>
        </row>
        <row r="132">
          <cell r="A132" t="str">
            <v>801</v>
          </cell>
          <cell r="B132" t="str">
            <v>JA</v>
          </cell>
          <cell r="C132">
            <v>-308.005</v>
          </cell>
          <cell r="D132">
            <v>1111.7909999999999</v>
          </cell>
          <cell r="E132" t="str">
            <v>801</v>
          </cell>
          <cell r="F132">
            <v>4634</v>
          </cell>
        </row>
        <row r="133">
          <cell r="A133" t="str">
            <v>802</v>
          </cell>
          <cell r="B133" t="str">
            <v>JA</v>
          </cell>
          <cell r="C133">
            <v>0</v>
          </cell>
          <cell r="D133">
            <v>2711.71</v>
          </cell>
          <cell r="E133" t="str">
            <v>802</v>
          </cell>
          <cell r="F133">
            <v>9370</v>
          </cell>
        </row>
        <row r="134">
          <cell r="A134" t="str">
            <v>803</v>
          </cell>
          <cell r="B134" t="str">
            <v>JA</v>
          </cell>
          <cell r="C134">
            <v>0</v>
          </cell>
          <cell r="D134">
            <v>2902.8409999999999</v>
          </cell>
          <cell r="E134" t="str">
            <v>803</v>
          </cell>
          <cell r="F134">
            <v>10028</v>
          </cell>
        </row>
        <row r="135">
          <cell r="A135" t="str">
            <v>804</v>
          </cell>
          <cell r="B135" t="str">
            <v>GC</v>
          </cell>
          <cell r="C135">
            <v>0</v>
          </cell>
          <cell r="D135">
            <v>2839.64</v>
          </cell>
          <cell r="E135" t="str">
            <v>804</v>
          </cell>
          <cell r="F135">
            <v>12289</v>
          </cell>
        </row>
        <row r="136">
          <cell r="A136" t="str">
            <v>805</v>
          </cell>
          <cell r="B136" t="str">
            <v>JA</v>
          </cell>
          <cell r="C136">
            <v>0</v>
          </cell>
          <cell r="D136">
            <v>2605.808</v>
          </cell>
          <cell r="E136" t="str">
            <v>805</v>
          </cell>
          <cell r="F136">
            <v>9030</v>
          </cell>
        </row>
        <row r="137">
          <cell r="A137" t="str">
            <v>806</v>
          </cell>
          <cell r="B137" t="str">
            <v>KE</v>
          </cell>
          <cell r="C137">
            <v>0</v>
          </cell>
          <cell r="D137">
            <v>1418.3520000000001</v>
          </cell>
          <cell r="E137" t="str">
            <v>806</v>
          </cell>
          <cell r="F137">
            <v>6120</v>
          </cell>
        </row>
        <row r="138">
          <cell r="A138" t="str">
            <v>807</v>
          </cell>
          <cell r="B138" t="str">
            <v>GC</v>
          </cell>
          <cell r="C138">
            <v>0</v>
          </cell>
          <cell r="D138">
            <v>1282.308</v>
          </cell>
          <cell r="E138" t="str">
            <v>807</v>
          </cell>
          <cell r="F138">
            <v>4450</v>
          </cell>
        </row>
        <row r="139">
          <cell r="A139" t="str">
            <v>808</v>
          </cell>
          <cell r="B139" t="str">
            <v>NP</v>
          </cell>
          <cell r="C139">
            <v>65.593000000000004</v>
          </cell>
          <cell r="D139">
            <v>2293.4639999999999</v>
          </cell>
          <cell r="E139" t="str">
            <v>808</v>
          </cell>
          <cell r="F139">
            <v>9785</v>
          </cell>
        </row>
        <row r="140">
          <cell r="A140" t="str">
            <v>809</v>
          </cell>
          <cell r="B140" t="str">
            <v>JA</v>
          </cell>
          <cell r="C140">
            <v>0</v>
          </cell>
          <cell r="D140">
            <v>2819.4189999999999</v>
          </cell>
          <cell r="E140" t="str">
            <v>809</v>
          </cell>
          <cell r="F140">
            <v>12356</v>
          </cell>
        </row>
        <row r="141">
          <cell r="A141" t="str">
            <v>810</v>
          </cell>
          <cell r="B141" t="str">
            <v>NP</v>
          </cell>
          <cell r="C141">
            <v>4.6849999999999996</v>
          </cell>
          <cell r="D141">
            <v>2204.4430000000002</v>
          </cell>
          <cell r="E141" t="str">
            <v>810</v>
          </cell>
          <cell r="F141">
            <v>9423</v>
          </cell>
        </row>
        <row r="142">
          <cell r="A142" t="str">
            <v>811</v>
          </cell>
          <cell r="B142" t="str">
            <v>NP</v>
          </cell>
          <cell r="C142">
            <v>0</v>
          </cell>
          <cell r="D142">
            <v>2806.0369999999998</v>
          </cell>
          <cell r="E142" t="str">
            <v>811</v>
          </cell>
          <cell r="F142">
            <v>12129</v>
          </cell>
        </row>
        <row r="143">
          <cell r="A143" t="str">
            <v>812</v>
          </cell>
          <cell r="B143" t="str">
            <v>NP</v>
          </cell>
          <cell r="C143">
            <v>0</v>
          </cell>
          <cell r="D143">
            <v>0</v>
          </cell>
          <cell r="E143" t="str">
            <v>812</v>
          </cell>
          <cell r="F143">
            <v>0</v>
          </cell>
        </row>
        <row r="144">
          <cell r="A144" t="str">
            <v>009</v>
          </cell>
          <cell r="B144" t="str">
            <v>FU</v>
          </cell>
          <cell r="C144">
            <v>0</v>
          </cell>
          <cell r="D144">
            <v>7189.9740000000002</v>
          </cell>
          <cell r="E144" t="str">
            <v>9</v>
          </cell>
          <cell r="F144">
            <v>7629</v>
          </cell>
        </row>
        <row r="145">
          <cell r="A145" t="str">
            <v>902</v>
          </cell>
          <cell r="B145" t="str">
            <v>DM</v>
          </cell>
          <cell r="C145">
            <v>0</v>
          </cell>
          <cell r="D145">
            <v>461.03300000000002</v>
          </cell>
          <cell r="E145" t="str">
            <v>902</v>
          </cell>
          <cell r="F145">
            <v>7080</v>
          </cell>
        </row>
        <row r="146">
          <cell r="A146" t="str">
            <v>903</v>
          </cell>
          <cell r="B146" t="str">
            <v>DR</v>
          </cell>
          <cell r="C146">
            <v>0</v>
          </cell>
          <cell r="D146">
            <v>377.96699999999998</v>
          </cell>
          <cell r="E146" t="str">
            <v>903</v>
          </cell>
          <cell r="F146">
            <v>5780</v>
          </cell>
        </row>
        <row r="147">
          <cell r="A147" t="str">
            <v>904</v>
          </cell>
          <cell r="B147" t="str">
            <v>RC</v>
          </cell>
          <cell r="C147">
            <v>0</v>
          </cell>
          <cell r="D147">
            <v>1233.8689999999999</v>
          </cell>
          <cell r="E147" t="str">
            <v>904</v>
          </cell>
          <cell r="F147">
            <v>9805</v>
          </cell>
        </row>
        <row r="148">
          <cell r="A148" t="str">
            <v>905</v>
          </cell>
          <cell r="B148" t="str">
            <v>A6</v>
          </cell>
          <cell r="C148">
            <v>-85.506</v>
          </cell>
          <cell r="D148">
            <v>1045.751</v>
          </cell>
          <cell r="E148" t="str">
            <v>905</v>
          </cell>
          <cell r="F148">
            <v>8500</v>
          </cell>
        </row>
        <row r="149">
          <cell r="A149" t="str">
            <v>906</v>
          </cell>
          <cell r="B149" t="str">
            <v>MC</v>
          </cell>
          <cell r="C149">
            <v>0</v>
          </cell>
          <cell r="D149">
            <v>261.71699999999998</v>
          </cell>
          <cell r="E149" t="str">
            <v>906</v>
          </cell>
          <cell r="F149">
            <v>4089</v>
          </cell>
        </row>
        <row r="150">
          <cell r="A150" t="str">
            <v>907</v>
          </cell>
          <cell r="B150" t="str">
            <v>MC</v>
          </cell>
          <cell r="C150">
            <v>0</v>
          </cell>
          <cell r="D150">
            <v>156.70400000000001</v>
          </cell>
          <cell r="E150" t="str">
            <v>907</v>
          </cell>
          <cell r="F150">
            <v>4966</v>
          </cell>
        </row>
        <row r="151">
          <cell r="A151" t="str">
            <v>908</v>
          </cell>
          <cell r="B151" t="str">
            <v>A1</v>
          </cell>
          <cell r="C151">
            <v>0</v>
          </cell>
          <cell r="D151">
            <v>8.875</v>
          </cell>
          <cell r="E151" t="str">
            <v>908</v>
          </cell>
          <cell r="F151">
            <v>178</v>
          </cell>
        </row>
        <row r="152">
          <cell r="A152" t="str">
            <v>909</v>
          </cell>
          <cell r="B152" t="str">
            <v>A6</v>
          </cell>
          <cell r="C152">
            <v>0</v>
          </cell>
          <cell r="D152">
            <v>3597.7040000000002</v>
          </cell>
          <cell r="E152" t="str">
            <v>909</v>
          </cell>
          <cell r="F152">
            <v>11680</v>
          </cell>
        </row>
        <row r="153">
          <cell r="A153" t="str">
            <v>910</v>
          </cell>
          <cell r="B153" t="str">
            <v>EC</v>
          </cell>
          <cell r="C153">
            <v>0</v>
          </cell>
          <cell r="D153">
            <v>68.100999999999999</v>
          </cell>
          <cell r="E153" t="str">
            <v>910</v>
          </cell>
          <cell r="F153">
            <v>2068</v>
          </cell>
        </row>
        <row r="154">
          <cell r="A154" t="str">
            <v>911</v>
          </cell>
          <cell r="B154" t="str">
            <v>A1</v>
          </cell>
          <cell r="C154">
            <v>0</v>
          </cell>
          <cell r="D154">
            <v>855.39499999999998</v>
          </cell>
          <cell r="E154" t="str">
            <v>911</v>
          </cell>
          <cell r="F154">
            <v>6984</v>
          </cell>
        </row>
        <row r="155">
          <cell r="A155" t="str">
            <v>912</v>
          </cell>
          <cell r="B155" t="str">
            <v>RC</v>
          </cell>
          <cell r="C155">
            <v>-19.776</v>
          </cell>
          <cell r="D155">
            <v>797.11400000000003</v>
          </cell>
          <cell r="E155" t="str">
            <v>912</v>
          </cell>
          <cell r="F155">
            <v>6190</v>
          </cell>
        </row>
        <row r="156">
          <cell r="A156" t="str">
            <v>913</v>
          </cell>
          <cell r="B156" t="str">
            <v>A1</v>
          </cell>
          <cell r="C156">
            <v>0</v>
          </cell>
          <cell r="D156">
            <v>395.33699999999999</v>
          </cell>
          <cell r="E156" t="str">
            <v>913</v>
          </cell>
          <cell r="F156">
            <v>8750</v>
          </cell>
        </row>
        <row r="157">
          <cell r="A157" t="str">
            <v>917</v>
          </cell>
          <cell r="B157" t="str">
            <v>EC</v>
          </cell>
          <cell r="C157">
            <v>0</v>
          </cell>
          <cell r="D157">
            <v>0.57999999999999996</v>
          </cell>
          <cell r="E157" t="str">
            <v>917</v>
          </cell>
          <cell r="F157">
            <v>13</v>
          </cell>
        </row>
        <row r="158">
          <cell r="A158" t="str">
            <v>1000</v>
          </cell>
          <cell r="B158" t="str">
            <v>EA</v>
          </cell>
          <cell r="C158">
            <v>-7.048</v>
          </cell>
          <cell r="D158">
            <v>821.39099999999996</v>
          </cell>
          <cell r="E158">
            <v>1001</v>
          </cell>
          <cell r="F158">
            <v>4506</v>
          </cell>
        </row>
        <row r="159">
          <cell r="A159" t="str">
            <v>1001</v>
          </cell>
          <cell r="B159" t="str">
            <v>EA</v>
          </cell>
          <cell r="C159">
            <v>-56.805999999999997</v>
          </cell>
          <cell r="D159">
            <v>777.31</v>
          </cell>
          <cell r="E159">
            <v>1001</v>
          </cell>
          <cell r="F159">
            <v>4290</v>
          </cell>
        </row>
        <row r="160">
          <cell r="A160" t="str">
            <v>A1</v>
          </cell>
          <cell r="B160" t="str">
            <v>MF</v>
          </cell>
          <cell r="C160">
            <v>0.30399999999999999</v>
          </cell>
          <cell r="D160">
            <v>8.7379999999999995</v>
          </cell>
          <cell r="E160" t="str">
            <v>A1</v>
          </cell>
          <cell r="F160">
            <v>1081</v>
          </cell>
        </row>
        <row r="161">
          <cell r="A161" t="str">
            <v>A2</v>
          </cell>
          <cell r="B161" t="str">
            <v>MNC</v>
          </cell>
          <cell r="C161">
            <v>0</v>
          </cell>
          <cell r="D161">
            <v>5.71</v>
          </cell>
          <cell r="E161" t="str">
            <v>A2</v>
          </cell>
          <cell r="F161">
            <v>1030</v>
          </cell>
        </row>
        <row r="162">
          <cell r="A162" t="str">
            <v>A3</v>
          </cell>
          <cell r="B162" t="str">
            <v>MNC</v>
          </cell>
          <cell r="C162">
            <v>0</v>
          </cell>
          <cell r="D162">
            <v>0.76100000000000001</v>
          </cell>
          <cell r="E162" t="str">
            <v>A3</v>
          </cell>
          <cell r="F162">
            <v>133</v>
          </cell>
        </row>
        <row r="163">
          <cell r="A163" t="str">
            <v>A4</v>
          </cell>
          <cell r="B163" t="str">
            <v>MNC</v>
          </cell>
          <cell r="C163">
            <v>0</v>
          </cell>
          <cell r="D163">
            <v>33.853000000000002</v>
          </cell>
          <cell r="E163" t="str">
            <v>A4</v>
          </cell>
          <cell r="F163">
            <v>4017</v>
          </cell>
        </row>
        <row r="164">
          <cell r="A164" t="str">
            <v>CIL5</v>
          </cell>
          <cell r="B164" t="str">
            <v>4D</v>
          </cell>
          <cell r="C164">
            <v>0</v>
          </cell>
          <cell r="D164">
            <v>16</v>
          </cell>
          <cell r="E164" t="str">
            <v>CIL5</v>
          </cell>
          <cell r="F164" t="e">
            <v>#REF!</v>
          </cell>
        </row>
        <row r="165">
          <cell r="A165" t="str">
            <v>CIL6</v>
          </cell>
          <cell r="B165" t="str">
            <v>LG1</v>
          </cell>
          <cell r="C165">
            <v>0</v>
          </cell>
          <cell r="D165">
            <v>2</v>
          </cell>
          <cell r="E165" t="str">
            <v>CIL6</v>
          </cell>
          <cell r="F165" t="e">
            <v>#REF!</v>
          </cell>
        </row>
        <row r="166">
          <cell r="A166" t="str">
            <v>CIL7</v>
          </cell>
          <cell r="B166" t="str">
            <v>LG1</v>
          </cell>
          <cell r="C166">
            <v>0</v>
          </cell>
          <cell r="D166">
            <v>0</v>
          </cell>
          <cell r="E166" t="str">
            <v>CIL7</v>
          </cell>
          <cell r="F166" t="e">
            <v>#REF!</v>
          </cell>
        </row>
        <row r="167">
          <cell r="A167" t="str">
            <v>CIL8</v>
          </cell>
          <cell r="B167" t="str">
            <v>LG1</v>
          </cell>
          <cell r="C167">
            <v>0</v>
          </cell>
          <cell r="D167">
            <v>2</v>
          </cell>
          <cell r="E167" t="str">
            <v>CIL8</v>
          </cell>
          <cell r="F167" t="e">
            <v>#REF!</v>
          </cell>
        </row>
        <row r="168">
          <cell r="A168" t="str">
            <v>CIL9</v>
          </cell>
          <cell r="B168" t="str">
            <v>4D</v>
          </cell>
          <cell r="C168">
            <v>0</v>
          </cell>
          <cell r="D168">
            <v>24</v>
          </cell>
          <cell r="E168" t="str">
            <v>CIL9</v>
          </cell>
          <cell r="F168" t="e">
            <v>#REF!</v>
          </cell>
        </row>
        <row r="169">
          <cell r="A169" t="str">
            <v>E1</v>
          </cell>
          <cell r="B169" t="str">
            <v>C4</v>
          </cell>
          <cell r="C169">
            <v>0</v>
          </cell>
          <cell r="D169">
            <v>72.13</v>
          </cell>
          <cell r="E169" t="str">
            <v>E1</v>
          </cell>
          <cell r="F169">
            <v>1993</v>
          </cell>
        </row>
        <row r="170">
          <cell r="A170" t="str">
            <v>E11</v>
          </cell>
          <cell r="B170" t="str">
            <v>C3</v>
          </cell>
          <cell r="C170">
            <v>-6.1459999999999999</v>
          </cell>
          <cell r="D170">
            <v>716.65099999999995</v>
          </cell>
          <cell r="E170" t="str">
            <v>E11</v>
          </cell>
          <cell r="F170">
            <v>8986</v>
          </cell>
        </row>
        <row r="171">
          <cell r="A171" t="str">
            <v>E12</v>
          </cell>
          <cell r="B171" t="str">
            <v>C3</v>
          </cell>
          <cell r="C171">
            <v>-7.2880000000000003</v>
          </cell>
          <cell r="D171">
            <v>665.10500000000002</v>
          </cell>
          <cell r="E171" t="str">
            <v>E12</v>
          </cell>
          <cell r="F171">
            <v>8285</v>
          </cell>
        </row>
        <row r="172">
          <cell r="A172" t="str">
            <v>E13</v>
          </cell>
          <cell r="B172" t="str">
            <v>C3</v>
          </cell>
          <cell r="C172">
            <v>-96.995999999999995</v>
          </cell>
          <cell r="D172">
            <v>624.79100000000005</v>
          </cell>
          <cell r="E172" t="str">
            <v>E13</v>
          </cell>
          <cell r="F172">
            <v>7768</v>
          </cell>
        </row>
        <row r="173">
          <cell r="A173" t="str">
            <v>E14</v>
          </cell>
          <cell r="B173" t="str">
            <v>LG</v>
          </cell>
          <cell r="C173">
            <v>-108.101</v>
          </cell>
          <cell r="D173">
            <v>34.198999999999998</v>
          </cell>
          <cell r="E173" t="str">
            <v>E14</v>
          </cell>
          <cell r="F173">
            <v>681</v>
          </cell>
        </row>
        <row r="174">
          <cell r="A174" t="str">
            <v>E15</v>
          </cell>
          <cell r="B174" t="str">
            <v>LG</v>
          </cell>
          <cell r="C174">
            <v>12.023999999999999</v>
          </cell>
          <cell r="D174">
            <v>51.665999999999997</v>
          </cell>
          <cell r="E174" t="str">
            <v>E15</v>
          </cell>
          <cell r="F174">
            <v>1228</v>
          </cell>
        </row>
        <row r="175">
          <cell r="A175" t="str">
            <v>E16</v>
          </cell>
          <cell r="B175" t="str">
            <v>LG</v>
          </cell>
          <cell r="C175">
            <v>-28.007000000000001</v>
          </cell>
          <cell r="D175">
            <v>1098.1469999999999</v>
          </cell>
          <cell r="E175" t="str">
            <v>E16</v>
          </cell>
          <cell r="F175">
            <v>9789</v>
          </cell>
        </row>
        <row r="176">
          <cell r="A176" t="str">
            <v>E17</v>
          </cell>
          <cell r="B176" t="str">
            <v>LG</v>
          </cell>
          <cell r="C176">
            <v>-328.25</v>
          </cell>
          <cell r="D176">
            <v>16.338999999999999</v>
          </cell>
          <cell r="E176" t="str">
            <v>E17</v>
          </cell>
          <cell r="F176">
            <v>64</v>
          </cell>
        </row>
        <row r="177">
          <cell r="A177" t="str">
            <v>E18</v>
          </cell>
          <cell r="B177" t="str">
            <v>LG</v>
          </cell>
          <cell r="C177">
            <v>-670.88900000000001</v>
          </cell>
          <cell r="D177">
            <v>487.99400000000003</v>
          </cell>
          <cell r="E177" t="str">
            <v>E18</v>
          </cell>
          <cell r="F177">
            <v>5446</v>
          </cell>
        </row>
        <row r="178">
          <cell r="A178" t="str">
            <v>E19</v>
          </cell>
          <cell r="B178" t="str">
            <v>LG</v>
          </cell>
          <cell r="C178">
            <v>234.18299999999999</v>
          </cell>
          <cell r="D178">
            <v>1286.6890000000001</v>
          </cell>
          <cell r="E178" t="str">
            <v>E19</v>
          </cell>
          <cell r="F178">
            <v>8134</v>
          </cell>
        </row>
        <row r="179">
          <cell r="A179" t="str">
            <v>E20</v>
          </cell>
          <cell r="B179" t="str">
            <v>LG</v>
          </cell>
          <cell r="C179">
            <v>-114.67100000000001</v>
          </cell>
          <cell r="D179">
            <v>2432.3310000000001</v>
          </cell>
          <cell r="E179" t="str">
            <v>E20</v>
          </cell>
          <cell r="F179">
            <v>13137</v>
          </cell>
        </row>
        <row r="180">
          <cell r="A180" t="str">
            <v>E21</v>
          </cell>
          <cell r="B180" t="str">
            <v>LG</v>
          </cell>
          <cell r="C180">
            <v>-56.548999999999999</v>
          </cell>
          <cell r="D180">
            <v>2452.4879999999998</v>
          </cell>
          <cell r="E180" t="str">
            <v>E21</v>
          </cell>
          <cell r="F180">
            <v>13317</v>
          </cell>
        </row>
        <row r="181">
          <cell r="A181" t="str">
            <v>E2</v>
          </cell>
          <cell r="B181" t="str">
            <v>LG1</v>
          </cell>
          <cell r="C181">
            <v>0</v>
          </cell>
          <cell r="D181">
            <v>501.19299999999998</v>
          </cell>
          <cell r="E181" t="str">
            <v>E2</v>
          </cell>
          <cell r="F181">
            <v>6575</v>
          </cell>
        </row>
        <row r="182">
          <cell r="A182" t="str">
            <v>E3</v>
          </cell>
          <cell r="B182" t="str">
            <v>LG1</v>
          </cell>
          <cell r="C182">
            <v>159.27500000000001</v>
          </cell>
          <cell r="D182">
            <v>435.85</v>
          </cell>
          <cell r="E182" t="str">
            <v>E3</v>
          </cell>
          <cell r="F182">
            <v>5995</v>
          </cell>
        </row>
        <row r="183">
          <cell r="A183" t="str">
            <v>E4</v>
          </cell>
          <cell r="B183" t="str">
            <v>C4</v>
          </cell>
          <cell r="C183">
            <v>0</v>
          </cell>
          <cell r="D183">
            <v>55.566000000000003</v>
          </cell>
          <cell r="E183" t="str">
            <v>E4</v>
          </cell>
          <cell r="F183">
            <v>1715</v>
          </cell>
        </row>
        <row r="184">
          <cell r="A184" t="str">
            <v>IFO</v>
          </cell>
          <cell r="B184" t="e">
            <v>#N/A</v>
          </cell>
          <cell r="C184" t="e">
            <v>#N/A</v>
          </cell>
          <cell r="D184" t="e">
            <v>#N/A</v>
          </cell>
          <cell r="E184" t="str">
            <v>IFO</v>
          </cell>
          <cell r="F184" t="e">
            <v>#N/A</v>
          </cell>
        </row>
        <row r="185">
          <cell r="A185" t="str">
            <v>OLEO</v>
          </cell>
          <cell r="B185" t="str">
            <v>CVE</v>
          </cell>
          <cell r="C185">
            <v>0</v>
          </cell>
          <cell r="D185">
            <v>20200</v>
          </cell>
          <cell r="E185" t="str">
            <v>OLEO</v>
          </cell>
          <cell r="F185" t="e">
            <v>#REF!</v>
          </cell>
        </row>
        <row r="186">
          <cell r="A186" t="str">
            <v>POLI</v>
          </cell>
          <cell r="B186" t="str">
            <v>Gas oil</v>
          </cell>
          <cell r="C186">
            <v>0</v>
          </cell>
          <cell r="D186">
            <v>275</v>
          </cell>
          <cell r="E186" t="str">
            <v>POLI</v>
          </cell>
          <cell r="F186" t="e">
            <v>#REF!</v>
          </cell>
        </row>
        <row r="187">
          <cell r="A187" t="str">
            <v>LineaSub</v>
          </cell>
          <cell r="B187" t="str">
            <v>CVE</v>
          </cell>
          <cell r="C187">
            <v>0</v>
          </cell>
          <cell r="D187">
            <v>1</v>
          </cell>
          <cell r="E187" t="str">
            <v>SUBM</v>
          </cell>
          <cell r="F187" t="e">
            <v>#REF!</v>
          </cell>
        </row>
        <row r="188">
          <cell r="A188" t="str">
            <v>T131</v>
          </cell>
          <cell r="B188" t="str">
            <v>CVE</v>
          </cell>
          <cell r="C188">
            <v>-2.1070000000000002</v>
          </cell>
          <cell r="D188">
            <v>43092.578999999998</v>
          </cell>
          <cell r="E188" t="str">
            <v>T131</v>
          </cell>
          <cell r="F188">
            <v>13456</v>
          </cell>
        </row>
        <row r="189">
          <cell r="A189" t="str">
            <v>T132</v>
          </cell>
          <cell r="B189" t="str">
            <v>CVE</v>
          </cell>
          <cell r="C189">
            <v>-8.0000000000000002E-3</v>
          </cell>
          <cell r="D189">
            <v>64155.680999999997</v>
          </cell>
          <cell r="E189" t="str">
            <v>T132</v>
          </cell>
          <cell r="F189">
            <v>20012</v>
          </cell>
        </row>
        <row r="190">
          <cell r="A190" t="str">
            <v>T133</v>
          </cell>
          <cell r="B190" t="str">
            <v>CVE</v>
          </cell>
          <cell r="C190">
            <v>-22.835999999999999</v>
          </cell>
          <cell r="D190">
            <v>64353.902000000002</v>
          </cell>
          <cell r="E190" t="str">
            <v>T133</v>
          </cell>
          <cell r="F190">
            <v>20137</v>
          </cell>
        </row>
        <row r="191">
          <cell r="A191" t="str">
            <v>T134</v>
          </cell>
          <cell r="B191" t="str">
            <v>CVE</v>
          </cell>
          <cell r="C191">
            <v>26.54</v>
          </cell>
          <cell r="D191">
            <v>64263.46</v>
          </cell>
          <cell r="E191" t="str">
            <v>T134</v>
          </cell>
          <cell r="F191">
            <v>20118</v>
          </cell>
        </row>
        <row r="192">
          <cell r="A192" t="str">
            <v>T135</v>
          </cell>
          <cell r="B192" t="str">
            <v>CVE</v>
          </cell>
          <cell r="C192">
            <v>0</v>
          </cell>
          <cell r="D192">
            <v>4131.5360000000001</v>
          </cell>
          <cell r="E192" t="str">
            <v>T135</v>
          </cell>
          <cell r="F192">
            <v>1284</v>
          </cell>
        </row>
        <row r="193">
          <cell r="A193" t="str">
            <v>T136</v>
          </cell>
          <cell r="B193" t="str">
            <v>CVE</v>
          </cell>
          <cell r="C193">
            <v>-3354.076</v>
          </cell>
          <cell r="D193">
            <v>13943.075000000001</v>
          </cell>
          <cell r="E193" t="str">
            <v>T136</v>
          </cell>
          <cell r="F193">
            <v>4394</v>
          </cell>
        </row>
        <row r="194">
          <cell r="A194" t="str">
            <v>T137</v>
          </cell>
          <cell r="B194" t="str">
            <v>CVE</v>
          </cell>
          <cell r="C194">
            <v>12.114000000000001</v>
          </cell>
          <cell r="D194">
            <v>30481.531999999999</v>
          </cell>
          <cell r="E194" t="str">
            <v>T137</v>
          </cell>
          <cell r="F194">
            <v>9542</v>
          </cell>
        </row>
        <row r="195">
          <cell r="A195" t="str">
            <v>T138</v>
          </cell>
          <cell r="B195" t="str">
            <v>CVE</v>
          </cell>
          <cell r="C195">
            <v>35505.006999999998</v>
          </cell>
          <cell r="D195">
            <v>57337.023000000001</v>
          </cell>
          <cell r="E195" t="str">
            <v>T138</v>
          </cell>
          <cell r="F195">
            <v>17912</v>
          </cell>
        </row>
        <row r="196">
          <cell r="A196" t="str">
            <v>T139</v>
          </cell>
          <cell r="B196" t="str">
            <v>CVE</v>
          </cell>
          <cell r="C196">
            <v>0</v>
          </cell>
          <cell r="D196">
            <v>0</v>
          </cell>
          <cell r="E196" t="str">
            <v>T139</v>
          </cell>
          <cell r="F196">
            <v>0</v>
          </cell>
        </row>
        <row r="197">
          <cell r="A197" t="str">
            <v>U32</v>
          </cell>
          <cell r="B197" t="str">
            <v>FU</v>
          </cell>
          <cell r="C197">
            <v>0</v>
          </cell>
          <cell r="D197">
            <v>20093.432000000001</v>
          </cell>
          <cell r="E197" t="str">
            <v>U32</v>
          </cell>
          <cell r="F197">
            <v>15235</v>
          </cell>
        </row>
        <row r="204">
          <cell r="A204" t="str">
            <v>GO</v>
          </cell>
          <cell r="B204" t="str">
            <v>Gas Oil</v>
          </cell>
          <cell r="E204" t="str">
            <v>ES</v>
          </cell>
        </row>
        <row r="205">
          <cell r="A205" t="str">
            <v>GP</v>
          </cell>
          <cell r="B205" t="str">
            <v>Premium 97</v>
          </cell>
          <cell r="E205" t="str">
            <v>GO</v>
          </cell>
        </row>
      </sheetData>
      <sheetData sheetId="7" refreshError="1">
        <row r="2">
          <cell r="A2" t="str">
            <v>Tanque</v>
          </cell>
          <cell r="B2" t="str">
            <v>Codigo</v>
          </cell>
          <cell r="C2" t="str">
            <v>Invent.</v>
          </cell>
          <cell r="D2" t="str">
            <v>Volumen (m3)</v>
          </cell>
          <cell r="E2" t="str">
            <v>Tanque</v>
          </cell>
          <cell r="F2" t="str">
            <v>Altura (mm)</v>
          </cell>
        </row>
        <row r="3">
          <cell r="A3" t="str">
            <v>011</v>
          </cell>
          <cell r="B3" t="str">
            <v>CR</v>
          </cell>
          <cell r="C3">
            <v>15.16</v>
          </cell>
          <cell r="D3">
            <v>410.89800000000002</v>
          </cell>
          <cell r="E3" t="str">
            <v>011</v>
          </cell>
          <cell r="F3">
            <v>5520</v>
          </cell>
        </row>
        <row r="4">
          <cell r="A4" t="str">
            <v>012</v>
          </cell>
          <cell r="B4" t="str">
            <v>CR</v>
          </cell>
          <cell r="C4">
            <v>0</v>
          </cell>
          <cell r="D4">
            <v>231.09100000000001</v>
          </cell>
          <cell r="E4" t="str">
            <v>012</v>
          </cell>
          <cell r="F4">
            <v>3150</v>
          </cell>
        </row>
        <row r="5">
          <cell r="A5" t="str">
            <v>015</v>
          </cell>
          <cell r="B5" t="str">
            <v>B100</v>
          </cell>
          <cell r="C5">
            <v>0</v>
          </cell>
          <cell r="D5">
            <v>0</v>
          </cell>
          <cell r="E5" t="str">
            <v>015</v>
          </cell>
          <cell r="F5">
            <v>0</v>
          </cell>
        </row>
        <row r="6">
          <cell r="A6" t="str">
            <v>021</v>
          </cell>
          <cell r="B6" t="str">
            <v>CR</v>
          </cell>
          <cell r="C6">
            <v>0</v>
          </cell>
          <cell r="D6">
            <v>0</v>
          </cell>
          <cell r="E6" t="str">
            <v>021</v>
          </cell>
          <cell r="F6">
            <v>0</v>
          </cell>
        </row>
        <row r="7">
          <cell r="A7" t="str">
            <v>022</v>
          </cell>
          <cell r="B7" t="str">
            <v>CR</v>
          </cell>
          <cell r="C7">
            <v>84.655000000000001</v>
          </cell>
          <cell r="D7">
            <v>798.30700000000002</v>
          </cell>
          <cell r="E7" t="str">
            <v>022</v>
          </cell>
          <cell r="F7">
            <v>8440</v>
          </cell>
        </row>
        <row r="8">
          <cell r="A8" t="str">
            <v>031</v>
          </cell>
          <cell r="B8" t="str">
            <v>CV</v>
          </cell>
          <cell r="C8">
            <v>0</v>
          </cell>
          <cell r="D8">
            <v>0</v>
          </cell>
          <cell r="E8" t="str">
            <v>031</v>
          </cell>
          <cell r="F8" t="e">
            <v>#REF!</v>
          </cell>
        </row>
        <row r="9">
          <cell r="A9" t="str">
            <v>032</v>
          </cell>
          <cell r="B9" t="str">
            <v>CV</v>
          </cell>
          <cell r="C9">
            <v>5</v>
          </cell>
          <cell r="D9">
            <v>605</v>
          </cell>
          <cell r="E9" t="str">
            <v>032</v>
          </cell>
          <cell r="F9" t="e">
            <v>#REF!</v>
          </cell>
        </row>
        <row r="10">
          <cell r="A10" t="str">
            <v>033</v>
          </cell>
          <cell r="B10" t="str">
            <v>NP</v>
          </cell>
          <cell r="C10">
            <v>0</v>
          </cell>
          <cell r="D10">
            <v>0</v>
          </cell>
          <cell r="E10" t="str">
            <v>033</v>
          </cell>
          <cell r="F10" t="e">
            <v>#REF!</v>
          </cell>
        </row>
        <row r="11">
          <cell r="A11" t="str">
            <v>034</v>
          </cell>
          <cell r="B11" t="str">
            <v>NP</v>
          </cell>
          <cell r="C11">
            <v>0</v>
          </cell>
          <cell r="D11">
            <v>0</v>
          </cell>
          <cell r="E11" t="str">
            <v>034</v>
          </cell>
          <cell r="F11" t="e">
            <v>#REF!</v>
          </cell>
        </row>
        <row r="12">
          <cell r="A12" t="str">
            <v>036</v>
          </cell>
          <cell r="B12" t="str">
            <v>FP</v>
          </cell>
          <cell r="C12">
            <v>105.563</v>
          </cell>
          <cell r="D12">
            <v>381.72899999999998</v>
          </cell>
          <cell r="E12" t="str">
            <v>036</v>
          </cell>
          <cell r="F12">
            <v>7118</v>
          </cell>
        </row>
        <row r="13">
          <cell r="A13" t="str">
            <v>037</v>
          </cell>
          <cell r="B13" t="str">
            <v>HV</v>
          </cell>
          <cell r="C13">
            <v>-297.23399999999998</v>
          </cell>
          <cell r="D13">
            <v>1187.9659999999999</v>
          </cell>
          <cell r="E13" t="str">
            <v>037</v>
          </cell>
          <cell r="F13">
            <v>8088</v>
          </cell>
        </row>
        <row r="14">
          <cell r="A14" t="str">
            <v>038</v>
          </cell>
          <cell r="B14" t="str">
            <v>HV</v>
          </cell>
          <cell r="C14">
            <v>0</v>
          </cell>
          <cell r="D14">
            <v>0</v>
          </cell>
          <cell r="E14" t="str">
            <v>038</v>
          </cell>
          <cell r="F14">
            <v>0</v>
          </cell>
        </row>
        <row r="15">
          <cell r="A15" t="str">
            <v>039</v>
          </cell>
          <cell r="B15" t="str">
            <v>HV</v>
          </cell>
          <cell r="C15">
            <v>0</v>
          </cell>
          <cell r="D15">
            <v>874.13400000000001</v>
          </cell>
          <cell r="E15" t="str">
            <v>039</v>
          </cell>
          <cell r="F15">
            <v>9026</v>
          </cell>
        </row>
        <row r="16">
          <cell r="A16" t="str">
            <v>040</v>
          </cell>
          <cell r="B16" t="str">
            <v>FP</v>
          </cell>
          <cell r="C16">
            <v>0</v>
          </cell>
          <cell r="D16">
            <v>0</v>
          </cell>
          <cell r="E16" t="str">
            <v>040</v>
          </cell>
          <cell r="F16" t="e">
            <v>#REF!</v>
          </cell>
        </row>
        <row r="17">
          <cell r="A17" t="str">
            <v>043</v>
          </cell>
          <cell r="B17" t="str">
            <v>FP</v>
          </cell>
          <cell r="C17">
            <v>-12.202</v>
          </cell>
          <cell r="D17">
            <v>268.93900000000002</v>
          </cell>
          <cell r="E17" t="str">
            <v>043</v>
          </cell>
          <cell r="F17">
            <v>4507</v>
          </cell>
        </row>
        <row r="18">
          <cell r="A18" t="str">
            <v>044</v>
          </cell>
          <cell r="B18" t="str">
            <v>JA</v>
          </cell>
          <cell r="C18">
            <v>-1.9430000000000001</v>
          </cell>
          <cell r="D18">
            <v>36.631999999999998</v>
          </cell>
          <cell r="E18" t="str">
            <v>044</v>
          </cell>
          <cell r="F18">
            <v>520</v>
          </cell>
        </row>
        <row r="19">
          <cell r="A19" t="str">
            <v>045</v>
          </cell>
          <cell r="B19" t="str">
            <v>JA</v>
          </cell>
          <cell r="C19">
            <v>0</v>
          </cell>
          <cell r="D19">
            <v>0</v>
          </cell>
          <cell r="E19" t="str">
            <v>045</v>
          </cell>
          <cell r="F19">
            <v>0</v>
          </cell>
        </row>
        <row r="20">
          <cell r="A20" t="str">
            <v>046</v>
          </cell>
          <cell r="B20" t="str">
            <v>JB</v>
          </cell>
          <cell r="C20">
            <v>0</v>
          </cell>
          <cell r="D20">
            <v>163.86</v>
          </cell>
          <cell r="E20" t="str">
            <v>046</v>
          </cell>
          <cell r="F20">
            <v>2625</v>
          </cell>
        </row>
        <row r="21">
          <cell r="A21" t="str">
            <v>048</v>
          </cell>
          <cell r="B21" t="str">
            <v>JA</v>
          </cell>
          <cell r="C21">
            <v>-65.346000000000004</v>
          </cell>
          <cell r="D21">
            <v>388.31299999999999</v>
          </cell>
          <cell r="E21" t="str">
            <v>048</v>
          </cell>
          <cell r="F21">
            <v>5505</v>
          </cell>
        </row>
        <row r="22">
          <cell r="A22" t="str">
            <v>049</v>
          </cell>
          <cell r="B22" t="str">
            <v>B100</v>
          </cell>
          <cell r="C22">
            <v>-98.647000000000006</v>
          </cell>
          <cell r="D22">
            <v>230.333</v>
          </cell>
          <cell r="E22" t="str">
            <v>049</v>
          </cell>
          <cell r="F22">
            <v>4653</v>
          </cell>
        </row>
        <row r="23">
          <cell r="A23" t="str">
            <v>052</v>
          </cell>
          <cell r="B23" t="str">
            <v>CR</v>
          </cell>
          <cell r="C23">
            <v>0</v>
          </cell>
          <cell r="D23">
            <v>32.188000000000002</v>
          </cell>
          <cell r="E23" t="str">
            <v>171</v>
          </cell>
          <cell r="F23">
            <v>636</v>
          </cell>
        </row>
        <row r="24">
          <cell r="A24" t="str">
            <v>071</v>
          </cell>
          <cell r="B24" t="str">
            <v>NR</v>
          </cell>
          <cell r="C24">
            <v>401.96800000000002</v>
          </cell>
          <cell r="D24">
            <v>4256.4319999999998</v>
          </cell>
          <cell r="E24" t="str">
            <v>071</v>
          </cell>
          <cell r="F24">
            <v>9466</v>
          </cell>
        </row>
        <row r="25">
          <cell r="A25" t="str">
            <v>072</v>
          </cell>
          <cell r="B25" t="str">
            <v>NR</v>
          </cell>
          <cell r="C25">
            <v>0</v>
          </cell>
          <cell r="D25">
            <v>6972.6270000000004</v>
          </cell>
          <cell r="E25" t="str">
            <v>072</v>
          </cell>
          <cell r="F25">
            <v>15448</v>
          </cell>
        </row>
        <row r="26">
          <cell r="A26" t="str">
            <v>100</v>
          </cell>
          <cell r="B26" t="str">
            <v>GO</v>
          </cell>
          <cell r="C26">
            <v>4838.848</v>
          </cell>
          <cell r="D26">
            <v>21649.206999999999</v>
          </cell>
          <cell r="E26">
            <v>100</v>
          </cell>
          <cell r="F26">
            <v>11041</v>
          </cell>
        </row>
        <row r="27">
          <cell r="A27" t="str">
            <v>100A</v>
          </cell>
          <cell r="B27" t="str">
            <v>GO</v>
          </cell>
          <cell r="C27">
            <v>-23.576000000000001</v>
          </cell>
          <cell r="D27">
            <v>23204.598000000002</v>
          </cell>
          <cell r="E27" t="str">
            <v>100A</v>
          </cell>
          <cell r="F27">
            <v>11970</v>
          </cell>
        </row>
        <row r="28">
          <cell r="A28" t="str">
            <v>100C</v>
          </cell>
          <cell r="B28" t="str">
            <v>GO</v>
          </cell>
          <cell r="C28">
            <v>-549.19100000000003</v>
          </cell>
          <cell r="D28">
            <v>24446.946</v>
          </cell>
          <cell r="E28" t="str">
            <v>100C</v>
          </cell>
          <cell r="F28">
            <v>14960</v>
          </cell>
        </row>
        <row r="29">
          <cell r="A29" t="str">
            <v>100D</v>
          </cell>
          <cell r="B29" t="str">
            <v>GO</v>
          </cell>
          <cell r="C29">
            <v>-1.649</v>
          </cell>
          <cell r="D29">
            <v>24560.414000000001</v>
          </cell>
          <cell r="E29" t="str">
            <v>100C</v>
          </cell>
          <cell r="F29">
            <v>14994</v>
          </cell>
        </row>
        <row r="30">
          <cell r="A30" t="str">
            <v>101</v>
          </cell>
          <cell r="B30" t="str">
            <v>CV</v>
          </cell>
          <cell r="C30">
            <v>-5837.2510000000002</v>
          </cell>
          <cell r="D30">
            <v>20047.142</v>
          </cell>
          <cell r="E30">
            <v>101</v>
          </cell>
          <cell r="F30">
            <v>12289</v>
          </cell>
        </row>
        <row r="31">
          <cell r="A31" t="str">
            <v>103</v>
          </cell>
          <cell r="B31" t="str">
            <v>CV</v>
          </cell>
          <cell r="C31">
            <v>6550.7969999999996</v>
          </cell>
          <cell r="D31">
            <v>17252.766</v>
          </cell>
          <cell r="E31" t="str">
            <v>103</v>
          </cell>
          <cell r="F31">
            <v>10599</v>
          </cell>
        </row>
        <row r="32">
          <cell r="A32" t="str">
            <v>104</v>
          </cell>
          <cell r="B32" t="str">
            <v>CR</v>
          </cell>
          <cell r="C32">
            <v>0</v>
          </cell>
          <cell r="D32">
            <v>0</v>
          </cell>
          <cell r="E32" t="str">
            <v>104</v>
          </cell>
          <cell r="F32">
            <v>0</v>
          </cell>
        </row>
        <row r="33">
          <cell r="A33" t="str">
            <v>106</v>
          </cell>
          <cell r="B33" t="e">
            <v>#N/A</v>
          </cell>
          <cell r="C33" t="e">
            <v>#N/A</v>
          </cell>
          <cell r="D33" t="e">
            <v>#N/A</v>
          </cell>
          <cell r="E33" t="str">
            <v>106</v>
          </cell>
          <cell r="F33" t="e">
            <v>#N/A</v>
          </cell>
        </row>
        <row r="34">
          <cell r="A34" t="str">
            <v>107</v>
          </cell>
          <cell r="B34" t="str">
            <v>FI</v>
          </cell>
          <cell r="C34">
            <v>0</v>
          </cell>
          <cell r="D34">
            <v>2173.1979999999999</v>
          </cell>
          <cell r="E34" t="str">
            <v>107</v>
          </cell>
          <cell r="F34">
            <v>3137</v>
          </cell>
        </row>
        <row r="35">
          <cell r="A35" t="str">
            <v>108</v>
          </cell>
          <cell r="B35" t="e">
            <v>#N/A</v>
          </cell>
          <cell r="C35" t="e">
            <v>#N/A</v>
          </cell>
          <cell r="D35" t="e">
            <v>#N/A</v>
          </cell>
          <cell r="E35" t="str">
            <v>108</v>
          </cell>
          <cell r="F35" t="e">
            <v>#N/A</v>
          </cell>
        </row>
        <row r="36">
          <cell r="A36" t="str">
            <v>109</v>
          </cell>
          <cell r="B36" t="str">
            <v>CV</v>
          </cell>
          <cell r="C36">
            <v>0</v>
          </cell>
          <cell r="D36">
            <v>804.78700000000003</v>
          </cell>
          <cell r="E36" t="str">
            <v>109</v>
          </cell>
          <cell r="F36">
            <v>1151</v>
          </cell>
        </row>
        <row r="37">
          <cell r="A37" t="str">
            <v>110</v>
          </cell>
          <cell r="B37" t="str">
            <v>CV</v>
          </cell>
          <cell r="C37">
            <v>0</v>
          </cell>
          <cell r="D37">
            <v>0</v>
          </cell>
          <cell r="E37" t="str">
            <v>110</v>
          </cell>
          <cell r="F37">
            <v>0</v>
          </cell>
        </row>
        <row r="38">
          <cell r="A38" t="str">
            <v>111</v>
          </cell>
          <cell r="B38" t="str">
            <v>CR</v>
          </cell>
          <cell r="C38">
            <v>23.651</v>
          </cell>
          <cell r="D38">
            <v>6833.1760000000004</v>
          </cell>
          <cell r="E38" t="str">
            <v>111</v>
          </cell>
          <cell r="F38">
            <v>10135</v>
          </cell>
        </row>
        <row r="39">
          <cell r="A39" t="str">
            <v>112</v>
          </cell>
          <cell r="B39" t="str">
            <v>GO</v>
          </cell>
          <cell r="C39">
            <v>0</v>
          </cell>
          <cell r="D39">
            <v>33.191000000000003</v>
          </cell>
          <cell r="E39" t="str">
            <v>112</v>
          </cell>
          <cell r="F39">
            <v>944</v>
          </cell>
        </row>
        <row r="40">
          <cell r="A40" t="str">
            <v>113</v>
          </cell>
          <cell r="B40" t="str">
            <v>GO</v>
          </cell>
          <cell r="C40">
            <v>0</v>
          </cell>
          <cell r="D40">
            <v>0</v>
          </cell>
          <cell r="E40" t="str">
            <v>113</v>
          </cell>
          <cell r="F40">
            <v>0</v>
          </cell>
        </row>
        <row r="41">
          <cell r="A41" t="str">
            <v>114</v>
          </cell>
          <cell r="B41" t="str">
            <v>DO</v>
          </cell>
          <cell r="C41">
            <v>0</v>
          </cell>
          <cell r="D41">
            <v>2.7050000000000001</v>
          </cell>
          <cell r="E41" t="str">
            <v>114</v>
          </cell>
          <cell r="F41">
            <v>80</v>
          </cell>
        </row>
        <row r="42">
          <cell r="A42" t="str">
            <v>175</v>
          </cell>
          <cell r="B42" t="str">
            <v>GEx</v>
          </cell>
          <cell r="C42">
            <v>0</v>
          </cell>
          <cell r="D42">
            <v>21395.727999999999</v>
          </cell>
          <cell r="E42" t="str">
            <v>175</v>
          </cell>
          <cell r="F42">
            <v>13095</v>
          </cell>
        </row>
        <row r="43">
          <cell r="A43" t="str">
            <v>201</v>
          </cell>
          <cell r="B43" t="str">
            <v>CR</v>
          </cell>
          <cell r="C43">
            <v>0</v>
          </cell>
          <cell r="D43">
            <v>0</v>
          </cell>
          <cell r="E43" t="str">
            <v>201</v>
          </cell>
          <cell r="F43">
            <v>0</v>
          </cell>
        </row>
        <row r="44">
          <cell r="A44" t="str">
            <v>202</v>
          </cell>
          <cell r="B44" t="str">
            <v>FP</v>
          </cell>
          <cell r="C44">
            <v>87.831999999999994</v>
          </cell>
          <cell r="D44">
            <v>11315.846</v>
          </cell>
          <cell r="E44" t="str">
            <v>202</v>
          </cell>
          <cell r="F44">
            <v>10958</v>
          </cell>
        </row>
        <row r="45">
          <cell r="A45" t="str">
            <v>203</v>
          </cell>
          <cell r="B45" t="str">
            <v>FP</v>
          </cell>
          <cell r="C45">
            <v>1248.9390000000001</v>
          </cell>
          <cell r="D45">
            <v>11684.563</v>
          </cell>
          <cell r="E45" t="str">
            <v>203</v>
          </cell>
          <cell r="F45">
            <v>12300</v>
          </cell>
        </row>
        <row r="46">
          <cell r="A46" t="str">
            <v>204</v>
          </cell>
          <cell r="B46" t="str">
            <v>CV</v>
          </cell>
          <cell r="C46">
            <v>0</v>
          </cell>
          <cell r="D46">
            <v>0</v>
          </cell>
          <cell r="E46" t="str">
            <v>204</v>
          </cell>
          <cell r="F46">
            <v>0</v>
          </cell>
        </row>
        <row r="47">
          <cell r="A47" t="str">
            <v>205</v>
          </cell>
          <cell r="B47" t="str">
            <v>FP</v>
          </cell>
          <cell r="C47">
            <v>0</v>
          </cell>
          <cell r="D47">
            <v>12489.637000000001</v>
          </cell>
          <cell r="E47" t="str">
            <v>205</v>
          </cell>
          <cell r="F47">
            <v>12278</v>
          </cell>
        </row>
        <row r="48">
          <cell r="A48" t="str">
            <v>206</v>
          </cell>
          <cell r="B48" t="str">
            <v>FI</v>
          </cell>
          <cell r="C48">
            <v>0</v>
          </cell>
          <cell r="D48">
            <v>4696.1289999999999</v>
          </cell>
          <cell r="E48" t="str">
            <v>206</v>
          </cell>
          <cell r="F48">
            <v>4773</v>
          </cell>
        </row>
        <row r="49">
          <cell r="A49" t="str">
            <v>207</v>
          </cell>
          <cell r="B49" t="str">
            <v>HV</v>
          </cell>
          <cell r="C49">
            <v>354.95100000000002</v>
          </cell>
          <cell r="D49">
            <v>1633.0060000000001</v>
          </cell>
          <cell r="E49" t="str">
            <v>207</v>
          </cell>
          <cell r="F49">
            <v>2616</v>
          </cell>
        </row>
        <row r="50">
          <cell r="A50" t="str">
            <v>208</v>
          </cell>
          <cell r="B50" t="str">
            <v>FP</v>
          </cell>
          <cell r="C50">
            <v>-154.92699999999999</v>
          </cell>
          <cell r="D50">
            <v>8901.6589999999997</v>
          </cell>
          <cell r="E50" t="str">
            <v>208</v>
          </cell>
          <cell r="F50">
            <v>12593</v>
          </cell>
        </row>
        <row r="51">
          <cell r="A51" t="str">
            <v>209</v>
          </cell>
          <cell r="B51" t="str">
            <v>FI</v>
          </cell>
          <cell r="C51">
            <v>0</v>
          </cell>
          <cell r="D51">
            <v>1059.675</v>
          </cell>
          <cell r="E51" t="str">
            <v>209</v>
          </cell>
          <cell r="F51">
            <v>6002</v>
          </cell>
        </row>
        <row r="52">
          <cell r="A52" t="str">
            <v>210</v>
          </cell>
          <cell r="B52" t="str">
            <v>FI</v>
          </cell>
          <cell r="C52">
            <v>0</v>
          </cell>
          <cell r="D52">
            <v>0</v>
          </cell>
          <cell r="E52" t="str">
            <v>210</v>
          </cell>
          <cell r="F52">
            <v>0</v>
          </cell>
        </row>
        <row r="53">
          <cell r="A53" t="str">
            <v>211</v>
          </cell>
          <cell r="B53" t="str">
            <v>FC</v>
          </cell>
          <cell r="C53">
            <v>191.36600000000001</v>
          </cell>
          <cell r="D53">
            <v>6774.5230000000001</v>
          </cell>
          <cell r="E53" t="str">
            <v>211</v>
          </cell>
          <cell r="F53">
            <v>9034</v>
          </cell>
        </row>
        <row r="54">
          <cell r="A54" t="str">
            <v>212</v>
          </cell>
          <cell r="B54" t="str">
            <v>FI</v>
          </cell>
          <cell r="C54">
            <v>0</v>
          </cell>
          <cell r="D54">
            <v>2614.6660000000002</v>
          </cell>
          <cell r="E54" t="str">
            <v>212</v>
          </cell>
          <cell r="F54">
            <v>7024</v>
          </cell>
        </row>
        <row r="55">
          <cell r="A55" t="str">
            <v>213</v>
          </cell>
          <cell r="B55" t="str">
            <v>FI</v>
          </cell>
          <cell r="C55">
            <v>0</v>
          </cell>
          <cell r="D55">
            <v>3919.5239999999999</v>
          </cell>
          <cell r="E55" t="str">
            <v>213</v>
          </cell>
          <cell r="F55">
            <v>10764</v>
          </cell>
        </row>
        <row r="56">
          <cell r="A56" t="str">
            <v>214</v>
          </cell>
          <cell r="B56" t="str">
            <v>FC</v>
          </cell>
          <cell r="C56">
            <v>0</v>
          </cell>
          <cell r="D56">
            <v>166.12</v>
          </cell>
          <cell r="E56" t="str">
            <v>214</v>
          </cell>
          <cell r="F56">
            <v>6994</v>
          </cell>
        </row>
        <row r="57">
          <cell r="A57" t="str">
            <v>215</v>
          </cell>
          <cell r="B57" t="str">
            <v>DO</v>
          </cell>
          <cell r="C57">
            <v>0</v>
          </cell>
          <cell r="D57">
            <v>60.552999999999997</v>
          </cell>
          <cell r="E57" t="str">
            <v>215</v>
          </cell>
          <cell r="F57">
            <v>2534</v>
          </cell>
        </row>
        <row r="58">
          <cell r="A58" t="str">
            <v>216</v>
          </cell>
          <cell r="B58" t="str">
            <v>FC</v>
          </cell>
          <cell r="C58">
            <v>0</v>
          </cell>
          <cell r="D58">
            <v>160.327</v>
          </cell>
          <cell r="E58" t="str">
            <v>216</v>
          </cell>
          <cell r="F58">
            <v>5143</v>
          </cell>
        </row>
        <row r="59">
          <cell r="A59" t="str">
            <v>217</v>
          </cell>
          <cell r="B59" t="str">
            <v>FC</v>
          </cell>
          <cell r="C59">
            <v>0</v>
          </cell>
          <cell r="D59">
            <v>163.86500000000001</v>
          </cell>
          <cell r="E59" t="str">
            <v>217</v>
          </cell>
          <cell r="F59">
            <v>6904</v>
          </cell>
        </row>
        <row r="60">
          <cell r="A60" t="str">
            <v>220</v>
          </cell>
          <cell r="B60" t="str">
            <v>GO</v>
          </cell>
          <cell r="C60">
            <v>2711.1179999999999</v>
          </cell>
          <cell r="D60">
            <v>2711.1179999999999</v>
          </cell>
          <cell r="E60">
            <v>220</v>
          </cell>
          <cell r="F60">
            <v>1655</v>
          </cell>
        </row>
        <row r="61">
          <cell r="A61" t="str">
            <v>301</v>
          </cell>
          <cell r="B61" t="str">
            <v>JA</v>
          </cell>
          <cell r="C61">
            <v>0</v>
          </cell>
          <cell r="D61">
            <v>2746.9250000000002</v>
          </cell>
          <cell r="E61" t="str">
            <v>301</v>
          </cell>
          <cell r="F61">
            <v>6393</v>
          </cell>
        </row>
        <row r="62">
          <cell r="A62" t="str">
            <v>302</v>
          </cell>
          <cell r="B62" t="str">
            <v>GO</v>
          </cell>
          <cell r="C62">
            <v>2405.7020000000002</v>
          </cell>
          <cell r="D62">
            <v>4771.9489999999996</v>
          </cell>
          <cell r="E62" t="str">
            <v>302</v>
          </cell>
          <cell r="F62">
            <v>11368</v>
          </cell>
        </row>
        <row r="63">
          <cell r="A63" t="str">
            <v>303</v>
          </cell>
          <cell r="B63" t="str">
            <v>GO</v>
          </cell>
          <cell r="C63">
            <v>0</v>
          </cell>
          <cell r="D63">
            <v>957.75</v>
          </cell>
          <cell r="E63" t="str">
            <v>303</v>
          </cell>
          <cell r="F63">
            <v>2289</v>
          </cell>
        </row>
        <row r="64">
          <cell r="A64" t="str">
            <v>304</v>
          </cell>
          <cell r="B64" t="str">
            <v>GO</v>
          </cell>
          <cell r="C64">
            <v>0</v>
          </cell>
          <cell r="D64">
            <v>4944.5370000000003</v>
          </cell>
          <cell r="E64" t="str">
            <v>304</v>
          </cell>
          <cell r="F64">
            <v>11755</v>
          </cell>
        </row>
        <row r="65">
          <cell r="A65" t="str">
            <v>341</v>
          </cell>
          <cell r="B65" t="str">
            <v>GOE</v>
          </cell>
          <cell r="C65">
            <v>-0.92</v>
          </cell>
          <cell r="D65">
            <v>5589.9610000000002</v>
          </cell>
          <cell r="E65" t="str">
            <v>341</v>
          </cell>
          <cell r="F65">
            <v>6111</v>
          </cell>
        </row>
        <row r="66">
          <cell r="A66" t="str">
            <v>342</v>
          </cell>
          <cell r="B66" t="str">
            <v>GO</v>
          </cell>
          <cell r="C66">
            <v>0</v>
          </cell>
          <cell r="D66">
            <v>0</v>
          </cell>
          <cell r="E66" t="str">
            <v>342</v>
          </cell>
          <cell r="F66">
            <v>0</v>
          </cell>
        </row>
        <row r="67">
          <cell r="A67" t="str">
            <v>004</v>
          </cell>
          <cell r="B67" t="str">
            <v>FU</v>
          </cell>
          <cell r="C67">
            <v>0</v>
          </cell>
          <cell r="D67">
            <v>2464.1109999999999</v>
          </cell>
          <cell r="E67" t="str">
            <v>4</v>
          </cell>
          <cell r="F67">
            <v>2733</v>
          </cell>
        </row>
        <row r="68">
          <cell r="A68" t="str">
            <v>402</v>
          </cell>
          <cell r="B68" t="str">
            <v>CR</v>
          </cell>
          <cell r="C68">
            <v>-1.0469999999999999</v>
          </cell>
          <cell r="D68">
            <v>164.874</v>
          </cell>
          <cell r="E68" t="str">
            <v>402</v>
          </cell>
          <cell r="F68">
            <v>5102</v>
          </cell>
        </row>
        <row r="69">
          <cell r="A69" t="str">
            <v>005</v>
          </cell>
          <cell r="B69" t="str">
            <v>FU</v>
          </cell>
          <cell r="C69">
            <v>0</v>
          </cell>
          <cell r="D69">
            <v>7279.34</v>
          </cell>
          <cell r="E69" t="str">
            <v>5</v>
          </cell>
          <cell r="F69">
            <v>7438</v>
          </cell>
        </row>
        <row r="70">
          <cell r="A70" t="str">
            <v>501</v>
          </cell>
          <cell r="B70" t="str">
            <v>GO</v>
          </cell>
          <cell r="C70">
            <v>0</v>
          </cell>
          <cell r="D70">
            <v>1348.8109999999999</v>
          </cell>
          <cell r="E70" t="str">
            <v>501</v>
          </cell>
          <cell r="F70">
            <v>3528</v>
          </cell>
        </row>
        <row r="71">
          <cell r="A71" t="str">
            <v>503</v>
          </cell>
          <cell r="B71" t="str">
            <v>GO</v>
          </cell>
          <cell r="C71">
            <v>0</v>
          </cell>
          <cell r="D71">
            <v>0</v>
          </cell>
          <cell r="E71" t="str">
            <v>503</v>
          </cell>
          <cell r="F71">
            <v>0</v>
          </cell>
        </row>
        <row r="72">
          <cell r="A72" t="str">
            <v>505</v>
          </cell>
          <cell r="B72" t="str">
            <v>GO</v>
          </cell>
          <cell r="C72">
            <v>0</v>
          </cell>
          <cell r="D72">
            <v>0</v>
          </cell>
          <cell r="E72" t="str">
            <v>505</v>
          </cell>
          <cell r="F72">
            <v>0</v>
          </cell>
        </row>
        <row r="73">
          <cell r="A73" t="str">
            <v>507</v>
          </cell>
          <cell r="B73" t="str">
            <v>GO</v>
          </cell>
          <cell r="C73">
            <v>0</v>
          </cell>
          <cell r="D73">
            <v>4030.4760000000001</v>
          </cell>
          <cell r="E73" t="str">
            <v>507</v>
          </cell>
          <cell r="F73">
            <v>10515</v>
          </cell>
        </row>
        <row r="74">
          <cell r="A74" t="str">
            <v>508</v>
          </cell>
          <cell r="B74" t="str">
            <v>LC</v>
          </cell>
          <cell r="C74">
            <v>0</v>
          </cell>
          <cell r="D74">
            <v>49.683999999999997</v>
          </cell>
          <cell r="E74" t="str">
            <v>508</v>
          </cell>
          <cell r="F74">
            <v>280</v>
          </cell>
        </row>
        <row r="75">
          <cell r="A75" t="str">
            <v>509</v>
          </cell>
          <cell r="B75" t="str">
            <v>DO</v>
          </cell>
          <cell r="C75">
            <v>0</v>
          </cell>
          <cell r="D75">
            <v>659.03300000000002</v>
          </cell>
          <cell r="E75" t="str">
            <v>509</v>
          </cell>
          <cell r="F75">
            <v>3272</v>
          </cell>
        </row>
        <row r="76">
          <cell r="A76" t="str">
            <v>510</v>
          </cell>
          <cell r="B76" t="str">
            <v>DO</v>
          </cell>
          <cell r="C76">
            <v>0</v>
          </cell>
          <cell r="D76">
            <v>660.17499999999995</v>
          </cell>
          <cell r="E76" t="str">
            <v>510</v>
          </cell>
          <cell r="F76">
            <v>3312</v>
          </cell>
        </row>
        <row r="77">
          <cell r="A77" t="str">
            <v>511</v>
          </cell>
          <cell r="B77" t="str">
            <v>LC</v>
          </cell>
          <cell r="C77">
            <v>0</v>
          </cell>
          <cell r="D77">
            <v>67.325999999999993</v>
          </cell>
          <cell r="E77" t="str">
            <v>511</v>
          </cell>
          <cell r="F77">
            <v>380</v>
          </cell>
        </row>
        <row r="78">
          <cell r="A78" t="str">
            <v>514</v>
          </cell>
          <cell r="B78" t="str">
            <v>GO</v>
          </cell>
          <cell r="C78">
            <v>-1062.123</v>
          </cell>
          <cell r="D78">
            <v>176.053</v>
          </cell>
          <cell r="E78">
            <v>514</v>
          </cell>
          <cell r="F78">
            <v>518</v>
          </cell>
        </row>
        <row r="79">
          <cell r="A79" t="str">
            <v>541</v>
          </cell>
          <cell r="B79" t="str">
            <v>GO</v>
          </cell>
          <cell r="C79">
            <v>39.368000000000002</v>
          </cell>
          <cell r="D79">
            <v>11352.707</v>
          </cell>
          <cell r="E79" t="str">
            <v>541</v>
          </cell>
          <cell r="F79">
            <v>12453</v>
          </cell>
        </row>
        <row r="80">
          <cell r="A80" t="str">
            <v>542</v>
          </cell>
          <cell r="B80" t="str">
            <v>GO</v>
          </cell>
          <cell r="C80">
            <v>5.5960000000000001</v>
          </cell>
          <cell r="D80">
            <v>11192.802</v>
          </cell>
          <cell r="E80" t="str">
            <v>542</v>
          </cell>
          <cell r="F80">
            <v>12429</v>
          </cell>
        </row>
        <row r="81">
          <cell r="A81" t="str">
            <v>550</v>
          </cell>
          <cell r="B81" t="str">
            <v>NP</v>
          </cell>
          <cell r="C81">
            <v>413.62700000000001</v>
          </cell>
          <cell r="D81">
            <v>24226.934000000001</v>
          </cell>
          <cell r="E81" t="str">
            <v>550</v>
          </cell>
          <cell r="F81">
            <v>12378</v>
          </cell>
        </row>
        <row r="82">
          <cell r="A82" t="str">
            <v>572</v>
          </cell>
          <cell r="B82" t="str">
            <v>IS</v>
          </cell>
          <cell r="C82">
            <v>0</v>
          </cell>
          <cell r="D82">
            <v>7133.192</v>
          </cell>
          <cell r="E82">
            <v>572</v>
          </cell>
          <cell r="F82">
            <v>18752</v>
          </cell>
        </row>
        <row r="83">
          <cell r="A83" t="str">
            <v>601</v>
          </cell>
          <cell r="B83" t="str">
            <v>LC</v>
          </cell>
          <cell r="C83">
            <v>-180.37100000000001</v>
          </cell>
          <cell r="D83">
            <v>92.325999999999993</v>
          </cell>
          <cell r="E83" t="str">
            <v>601</v>
          </cell>
          <cell r="F83">
            <v>522</v>
          </cell>
        </row>
        <row r="84">
          <cell r="A84" t="str">
            <v>602</v>
          </cell>
          <cell r="B84" t="str">
            <v>N1</v>
          </cell>
          <cell r="C84">
            <v>0</v>
          </cell>
          <cell r="D84">
            <v>117.959</v>
          </cell>
          <cell r="E84" t="str">
            <v>602</v>
          </cell>
          <cell r="F84">
            <v>3498</v>
          </cell>
        </row>
        <row r="85">
          <cell r="A85" t="str">
            <v>603</v>
          </cell>
          <cell r="B85" t="str">
            <v>N1</v>
          </cell>
          <cell r="C85">
            <v>0</v>
          </cell>
          <cell r="D85">
            <v>0</v>
          </cell>
          <cell r="E85" t="str">
            <v>603</v>
          </cell>
          <cell r="F85">
            <v>0</v>
          </cell>
        </row>
        <row r="86">
          <cell r="A86" t="str">
            <v>604</v>
          </cell>
          <cell r="B86" t="str">
            <v>S1</v>
          </cell>
          <cell r="C86">
            <v>0</v>
          </cell>
          <cell r="D86">
            <v>75.739000000000004</v>
          </cell>
          <cell r="E86" t="str">
            <v>604</v>
          </cell>
          <cell r="F86">
            <v>2418</v>
          </cell>
        </row>
        <row r="87">
          <cell r="A87" t="str">
            <v>605</v>
          </cell>
          <cell r="B87" t="str">
            <v>HX</v>
          </cell>
          <cell r="C87">
            <v>0</v>
          </cell>
          <cell r="D87">
            <v>69.192999999999998</v>
          </cell>
          <cell r="E87" t="str">
            <v>605</v>
          </cell>
          <cell r="F87">
            <v>2148</v>
          </cell>
        </row>
        <row r="88">
          <cell r="A88" t="str">
            <v>606</v>
          </cell>
          <cell r="B88" t="str">
            <v>HX</v>
          </cell>
          <cell r="C88">
            <v>0</v>
          </cell>
          <cell r="D88">
            <v>145.393</v>
          </cell>
          <cell r="E88" t="str">
            <v>606</v>
          </cell>
          <cell r="F88">
            <v>4495</v>
          </cell>
        </row>
        <row r="89">
          <cell r="A89" t="str">
            <v>607</v>
          </cell>
          <cell r="B89" t="str">
            <v>N1</v>
          </cell>
          <cell r="C89">
            <v>0</v>
          </cell>
          <cell r="D89">
            <v>141.41</v>
          </cell>
          <cell r="E89" t="str">
            <v>607</v>
          </cell>
          <cell r="F89">
            <v>4395</v>
          </cell>
        </row>
        <row r="90">
          <cell r="A90" t="str">
            <v>608</v>
          </cell>
          <cell r="B90" t="str">
            <v>PR</v>
          </cell>
          <cell r="C90">
            <v>0</v>
          </cell>
          <cell r="D90">
            <v>122.179</v>
          </cell>
          <cell r="E90" t="str">
            <v>608</v>
          </cell>
          <cell r="F90">
            <v>3921</v>
          </cell>
        </row>
        <row r="91">
          <cell r="A91" t="str">
            <v>609</v>
          </cell>
          <cell r="B91" t="str">
            <v>QI</v>
          </cell>
          <cell r="C91">
            <v>0</v>
          </cell>
          <cell r="D91">
            <v>161.43700000000001</v>
          </cell>
          <cell r="E91" t="str">
            <v>609</v>
          </cell>
          <cell r="F91">
            <v>5086</v>
          </cell>
        </row>
        <row r="92">
          <cell r="A92" t="str">
            <v>610</v>
          </cell>
          <cell r="B92" t="str">
            <v>DS</v>
          </cell>
          <cell r="C92">
            <v>0</v>
          </cell>
          <cell r="D92">
            <v>74.078999999999994</v>
          </cell>
          <cell r="E92" t="str">
            <v>610</v>
          </cell>
          <cell r="F92">
            <v>2342</v>
          </cell>
        </row>
        <row r="93">
          <cell r="A93" t="str">
            <v>611</v>
          </cell>
          <cell r="B93" t="str">
            <v>AG</v>
          </cell>
          <cell r="C93">
            <v>0</v>
          </cell>
          <cell r="D93">
            <v>78.522000000000006</v>
          </cell>
          <cell r="E93" t="str">
            <v>611</v>
          </cell>
          <cell r="F93">
            <v>2442</v>
          </cell>
        </row>
        <row r="94">
          <cell r="A94" t="str">
            <v>612</v>
          </cell>
          <cell r="B94" t="str">
            <v>AG</v>
          </cell>
          <cell r="C94">
            <v>0</v>
          </cell>
          <cell r="D94">
            <v>0</v>
          </cell>
          <cell r="E94" t="str">
            <v>612</v>
          </cell>
          <cell r="F94">
            <v>0</v>
          </cell>
        </row>
        <row r="95">
          <cell r="A95" t="str">
            <v>613</v>
          </cell>
          <cell r="B95" t="str">
            <v>AG</v>
          </cell>
          <cell r="C95">
            <v>0</v>
          </cell>
          <cell r="D95">
            <v>283.78100000000001</v>
          </cell>
          <cell r="E95" t="str">
            <v>613</v>
          </cell>
          <cell r="F95">
            <v>4247</v>
          </cell>
        </row>
        <row r="96">
          <cell r="A96" t="str">
            <v>614</v>
          </cell>
          <cell r="B96" t="str">
            <v>MT</v>
          </cell>
          <cell r="C96">
            <v>0</v>
          </cell>
          <cell r="D96">
            <v>222.93199999999999</v>
          </cell>
          <cell r="E96" t="str">
            <v>614</v>
          </cell>
          <cell r="F96">
            <v>3340</v>
          </cell>
        </row>
        <row r="97">
          <cell r="A97" t="str">
            <v>615</v>
          </cell>
          <cell r="B97" t="str">
            <v>IS</v>
          </cell>
          <cell r="C97">
            <v>0</v>
          </cell>
          <cell r="D97">
            <v>393.58699999999999</v>
          </cell>
          <cell r="E97" t="str">
            <v>615</v>
          </cell>
          <cell r="F97">
            <v>5886</v>
          </cell>
        </row>
        <row r="98">
          <cell r="A98" t="str">
            <v>616</v>
          </cell>
          <cell r="B98" t="str">
            <v>AG</v>
          </cell>
          <cell r="C98">
            <v>0</v>
          </cell>
          <cell r="D98">
            <v>831.61800000000005</v>
          </cell>
          <cell r="E98" t="str">
            <v>616</v>
          </cell>
          <cell r="F98">
            <v>8061</v>
          </cell>
        </row>
        <row r="99">
          <cell r="A99" t="str">
            <v>617</v>
          </cell>
          <cell r="B99" t="str">
            <v>B100</v>
          </cell>
          <cell r="C99">
            <v>0</v>
          </cell>
          <cell r="D99">
            <v>252.821</v>
          </cell>
          <cell r="E99" t="str">
            <v>617</v>
          </cell>
          <cell r="F99">
            <v>2673</v>
          </cell>
        </row>
        <row r="100">
          <cell r="A100" t="str">
            <v>618</v>
          </cell>
          <cell r="B100" t="str">
            <v>KE</v>
          </cell>
          <cell r="C100">
            <v>0</v>
          </cell>
          <cell r="D100">
            <v>40.258000000000003</v>
          </cell>
          <cell r="E100" t="str">
            <v>618</v>
          </cell>
          <cell r="F100">
            <v>455</v>
          </cell>
        </row>
        <row r="101">
          <cell r="A101" t="str">
            <v>619</v>
          </cell>
          <cell r="B101" t="str">
            <v>KE</v>
          </cell>
          <cell r="C101">
            <v>0</v>
          </cell>
          <cell r="D101">
            <v>153.11600000000001</v>
          </cell>
          <cell r="E101" t="str">
            <v>619</v>
          </cell>
          <cell r="F101">
            <v>1612</v>
          </cell>
        </row>
        <row r="102">
          <cell r="A102" t="str">
            <v>620</v>
          </cell>
          <cell r="B102" t="str">
            <v>JB</v>
          </cell>
          <cell r="C102">
            <v>0</v>
          </cell>
          <cell r="D102">
            <v>16.684999999999999</v>
          </cell>
          <cell r="E102" t="str">
            <v>620</v>
          </cell>
          <cell r="F102">
            <v>2093</v>
          </cell>
        </row>
        <row r="103">
          <cell r="A103" t="str">
            <v>621</v>
          </cell>
          <cell r="B103" t="str">
            <v>QI</v>
          </cell>
          <cell r="C103">
            <v>0</v>
          </cell>
          <cell r="D103">
            <v>0</v>
          </cell>
          <cell r="E103" t="str">
            <v>621</v>
          </cell>
          <cell r="F103">
            <v>0</v>
          </cell>
        </row>
        <row r="104">
          <cell r="A104" t="str">
            <v>622</v>
          </cell>
          <cell r="B104" t="str">
            <v>S1</v>
          </cell>
          <cell r="C104">
            <v>0</v>
          </cell>
          <cell r="D104">
            <v>26.524999999999999</v>
          </cell>
          <cell r="E104" t="str">
            <v>622</v>
          </cell>
          <cell r="F104">
            <v>3338</v>
          </cell>
        </row>
        <row r="105">
          <cell r="A105" t="str">
            <v>623</v>
          </cell>
          <cell r="B105" t="str">
            <v>QI</v>
          </cell>
          <cell r="C105">
            <v>-4.3339999999999996</v>
          </cell>
          <cell r="D105">
            <v>11.904</v>
          </cell>
          <cell r="E105" t="str">
            <v>623</v>
          </cell>
          <cell r="F105">
            <v>1707</v>
          </cell>
        </row>
        <row r="106">
          <cell r="A106" t="str">
            <v>624</v>
          </cell>
          <cell r="B106" t="str">
            <v>DS</v>
          </cell>
          <cell r="C106">
            <v>0</v>
          </cell>
          <cell r="D106">
            <v>13.182</v>
          </cell>
          <cell r="E106" t="str">
            <v>624</v>
          </cell>
          <cell r="F106">
            <v>1854</v>
          </cell>
        </row>
        <row r="107">
          <cell r="A107" t="str">
            <v>625</v>
          </cell>
          <cell r="B107" t="str">
            <v>DS</v>
          </cell>
          <cell r="C107">
            <v>-0.316</v>
          </cell>
          <cell r="D107">
            <v>31.675000000000001</v>
          </cell>
          <cell r="E107" t="str">
            <v>625</v>
          </cell>
          <cell r="F107">
            <v>3138</v>
          </cell>
        </row>
        <row r="108">
          <cell r="A108" t="str">
            <v>705</v>
          </cell>
          <cell r="B108" t="str">
            <v>NC</v>
          </cell>
          <cell r="C108">
            <v>0</v>
          </cell>
          <cell r="D108">
            <v>3850.7710000000002</v>
          </cell>
          <cell r="E108" t="str">
            <v>705</v>
          </cell>
          <cell r="F108">
            <v>9492</v>
          </cell>
        </row>
        <row r="109">
          <cell r="A109" t="str">
            <v>706</v>
          </cell>
          <cell r="B109" t="str">
            <v>SC</v>
          </cell>
          <cell r="C109">
            <v>0</v>
          </cell>
          <cell r="D109">
            <v>0</v>
          </cell>
          <cell r="E109" t="str">
            <v>706</v>
          </cell>
          <cell r="F109">
            <v>0</v>
          </cell>
        </row>
        <row r="110">
          <cell r="A110" t="str">
            <v>707</v>
          </cell>
          <cell r="B110" t="str">
            <v>SC</v>
          </cell>
          <cell r="C110">
            <v>35.499000000000002</v>
          </cell>
          <cell r="D110">
            <v>6737.5469999999996</v>
          </cell>
          <cell r="E110" t="str">
            <v>707</v>
          </cell>
          <cell r="F110">
            <v>16323</v>
          </cell>
        </row>
        <row r="111">
          <cell r="A111" t="str">
            <v>708</v>
          </cell>
          <cell r="B111" t="str">
            <v>SC</v>
          </cell>
          <cell r="C111">
            <v>1000.851</v>
          </cell>
          <cell r="D111">
            <v>4722.3810000000003</v>
          </cell>
          <cell r="E111" t="str">
            <v>708</v>
          </cell>
          <cell r="F111">
            <v>11676</v>
          </cell>
        </row>
        <row r="112">
          <cell r="A112" t="str">
            <v>709</v>
          </cell>
          <cell r="B112" t="str">
            <v>IS</v>
          </cell>
          <cell r="C112">
            <v>0</v>
          </cell>
          <cell r="D112">
            <v>2480.268</v>
          </cell>
          <cell r="E112" t="str">
            <v>709</v>
          </cell>
          <cell r="F112">
            <v>8806</v>
          </cell>
        </row>
        <row r="113">
          <cell r="A113" t="str">
            <v>710</v>
          </cell>
          <cell r="B113" t="str">
            <v>IS</v>
          </cell>
          <cell r="C113">
            <v>11.317</v>
          </cell>
          <cell r="D113">
            <v>533.346</v>
          </cell>
          <cell r="E113" t="str">
            <v>710</v>
          </cell>
          <cell r="F113">
            <v>1991</v>
          </cell>
        </row>
        <row r="114">
          <cell r="A114" t="str">
            <v>711</v>
          </cell>
          <cell r="B114" t="str">
            <v>SC</v>
          </cell>
          <cell r="C114">
            <v>0</v>
          </cell>
          <cell r="D114">
            <v>0</v>
          </cell>
          <cell r="E114" t="str">
            <v>711</v>
          </cell>
          <cell r="F114">
            <v>0</v>
          </cell>
        </row>
        <row r="115">
          <cell r="A115" t="str">
            <v>712</v>
          </cell>
          <cell r="B115" t="str">
            <v>GP</v>
          </cell>
          <cell r="C115">
            <v>0</v>
          </cell>
          <cell r="D115">
            <v>2966.2759999999998</v>
          </cell>
          <cell r="E115" t="str">
            <v>712</v>
          </cell>
          <cell r="F115">
            <v>10508</v>
          </cell>
        </row>
        <row r="116">
          <cell r="A116" t="str">
            <v>713</v>
          </cell>
          <cell r="B116" t="str">
            <v>GC</v>
          </cell>
          <cell r="C116">
            <v>418.01299999999998</v>
          </cell>
          <cell r="D116">
            <v>1475.8620000000001</v>
          </cell>
          <cell r="E116" t="str">
            <v>713</v>
          </cell>
          <cell r="F116">
            <v>5294</v>
          </cell>
        </row>
        <row r="117">
          <cell r="A117" t="str">
            <v>714</v>
          </cell>
          <cell r="B117" t="str">
            <v>GC</v>
          </cell>
          <cell r="C117">
            <v>0</v>
          </cell>
          <cell r="D117">
            <v>1443.7629999999999</v>
          </cell>
          <cell r="E117" t="str">
            <v>714</v>
          </cell>
          <cell r="F117">
            <v>5139</v>
          </cell>
        </row>
        <row r="118">
          <cell r="A118" t="str">
            <v>715</v>
          </cell>
          <cell r="B118" t="str">
            <v>GC</v>
          </cell>
          <cell r="C118">
            <v>0</v>
          </cell>
          <cell r="D118">
            <v>2934.8510000000001</v>
          </cell>
          <cell r="E118" t="str">
            <v>715</v>
          </cell>
          <cell r="F118">
            <v>10380</v>
          </cell>
        </row>
        <row r="119">
          <cell r="A119" t="str">
            <v>716</v>
          </cell>
          <cell r="B119" t="str">
            <v>IS</v>
          </cell>
          <cell r="C119">
            <v>0</v>
          </cell>
          <cell r="D119">
            <v>0</v>
          </cell>
          <cell r="E119" t="str">
            <v>716</v>
          </cell>
          <cell r="F119">
            <v>0</v>
          </cell>
        </row>
        <row r="120">
          <cell r="A120" t="str">
            <v>717</v>
          </cell>
          <cell r="B120" t="e">
            <v>#N/A</v>
          </cell>
          <cell r="C120" t="e">
            <v>#N/A</v>
          </cell>
          <cell r="D120" t="e">
            <v>#N/A</v>
          </cell>
          <cell r="E120" t="str">
            <v>717</v>
          </cell>
          <cell r="F120" t="e">
            <v>#N/A</v>
          </cell>
        </row>
        <row r="121">
          <cell r="A121" t="str">
            <v>718</v>
          </cell>
          <cell r="B121" t="str">
            <v>AM</v>
          </cell>
          <cell r="C121">
            <v>0</v>
          </cell>
          <cell r="D121">
            <v>23.015999999999998</v>
          </cell>
          <cell r="E121" t="str">
            <v>718</v>
          </cell>
          <cell r="F121">
            <v>2719</v>
          </cell>
        </row>
        <row r="122">
          <cell r="A122" t="str">
            <v>720</v>
          </cell>
          <cell r="B122" t="str">
            <v>N1</v>
          </cell>
          <cell r="C122">
            <v>0</v>
          </cell>
          <cell r="D122">
            <v>2868.0729999999999</v>
          </cell>
          <cell r="E122" t="str">
            <v>720</v>
          </cell>
          <cell r="F122">
            <v>14320</v>
          </cell>
        </row>
        <row r="123">
          <cell r="A123" t="str">
            <v>741</v>
          </cell>
          <cell r="B123" t="str">
            <v>SC</v>
          </cell>
          <cell r="C123">
            <v>2.8140000000000001</v>
          </cell>
          <cell r="D123">
            <v>8276.5419999999995</v>
          </cell>
          <cell r="E123" t="str">
            <v>741</v>
          </cell>
          <cell r="F123">
            <v>9196</v>
          </cell>
        </row>
        <row r="124">
          <cell r="A124" t="str">
            <v>742</v>
          </cell>
          <cell r="B124" t="str">
            <v>SC</v>
          </cell>
          <cell r="C124">
            <v>0</v>
          </cell>
          <cell r="D124">
            <v>8343.86</v>
          </cell>
          <cell r="E124" t="str">
            <v>742</v>
          </cell>
          <cell r="F124">
            <v>9218</v>
          </cell>
        </row>
        <row r="125">
          <cell r="A125" t="str">
            <v>743</v>
          </cell>
          <cell r="B125" t="str">
            <v>GP</v>
          </cell>
          <cell r="C125">
            <v>0</v>
          </cell>
          <cell r="D125">
            <v>7547.6620000000003</v>
          </cell>
          <cell r="E125" t="str">
            <v>743</v>
          </cell>
          <cell r="F125">
            <v>8378</v>
          </cell>
        </row>
        <row r="126">
          <cell r="A126" t="str">
            <v>744</v>
          </cell>
          <cell r="B126" t="str">
            <v>SC</v>
          </cell>
          <cell r="C126">
            <v>92.11</v>
          </cell>
          <cell r="D126">
            <v>8301.7199999999993</v>
          </cell>
          <cell r="E126" t="str">
            <v>744</v>
          </cell>
          <cell r="F126">
            <v>9086</v>
          </cell>
        </row>
        <row r="127">
          <cell r="A127" t="str">
            <v>745</v>
          </cell>
          <cell r="B127" t="str">
            <v>NC</v>
          </cell>
          <cell r="C127">
            <v>0</v>
          </cell>
          <cell r="D127">
            <v>1516.1869999999999</v>
          </cell>
          <cell r="E127" t="str">
            <v>745</v>
          </cell>
          <cell r="F127">
            <v>8375</v>
          </cell>
        </row>
        <row r="128">
          <cell r="A128" t="str">
            <v>746</v>
          </cell>
          <cell r="B128" t="str">
            <v>NC</v>
          </cell>
          <cell r="C128">
            <v>-3.1040000000000001</v>
          </cell>
          <cell r="D128">
            <v>2429.7750000000001</v>
          </cell>
          <cell r="E128" t="str">
            <v>746</v>
          </cell>
          <cell r="F128">
            <v>13398</v>
          </cell>
        </row>
        <row r="129">
          <cell r="A129" t="str">
            <v>750</v>
          </cell>
          <cell r="B129" t="str">
            <v>SC</v>
          </cell>
          <cell r="C129">
            <v>0</v>
          </cell>
          <cell r="D129">
            <v>20254.985000000001</v>
          </cell>
          <cell r="E129" t="str">
            <v>750</v>
          </cell>
          <cell r="F129">
            <v>12407</v>
          </cell>
        </row>
        <row r="130">
          <cell r="A130" t="str">
            <v>008</v>
          </cell>
          <cell r="B130" t="str">
            <v>FU</v>
          </cell>
          <cell r="C130">
            <v>0</v>
          </cell>
          <cell r="D130">
            <v>13399.968000000001</v>
          </cell>
          <cell r="E130" t="str">
            <v>8</v>
          </cell>
          <cell r="F130">
            <v>13057</v>
          </cell>
        </row>
        <row r="131">
          <cell r="A131" t="str">
            <v>801</v>
          </cell>
          <cell r="B131" t="str">
            <v>JA</v>
          </cell>
          <cell r="C131">
            <v>0</v>
          </cell>
          <cell r="D131">
            <v>2791.2190000000001</v>
          </cell>
          <cell r="E131" t="str">
            <v>801</v>
          </cell>
          <cell r="F131">
            <v>11950</v>
          </cell>
        </row>
        <row r="132">
          <cell r="A132" t="str">
            <v>802</v>
          </cell>
          <cell r="B132" t="str">
            <v>JA</v>
          </cell>
          <cell r="C132">
            <v>0</v>
          </cell>
          <cell r="D132">
            <v>131.501</v>
          </cell>
          <cell r="E132" t="str">
            <v>802</v>
          </cell>
          <cell r="F132">
            <v>449</v>
          </cell>
        </row>
        <row r="133">
          <cell r="A133" t="str">
            <v>803</v>
          </cell>
          <cell r="B133" t="str">
            <v>JA</v>
          </cell>
          <cell r="C133">
            <v>-175.285</v>
          </cell>
          <cell r="D133">
            <v>2190.6030000000001</v>
          </cell>
          <cell r="E133" t="str">
            <v>803</v>
          </cell>
          <cell r="F133">
            <v>7474</v>
          </cell>
        </row>
        <row r="134">
          <cell r="A134" t="str">
            <v>804</v>
          </cell>
          <cell r="B134" t="str">
            <v>GC</v>
          </cell>
          <cell r="C134">
            <v>120.89400000000001</v>
          </cell>
          <cell r="D134">
            <v>2582.5949999999998</v>
          </cell>
          <cell r="E134" t="str">
            <v>804</v>
          </cell>
          <cell r="F134">
            <v>11174</v>
          </cell>
        </row>
        <row r="135">
          <cell r="A135" t="str">
            <v>805</v>
          </cell>
          <cell r="B135" t="str">
            <v>JA</v>
          </cell>
          <cell r="C135">
            <v>0</v>
          </cell>
          <cell r="D135">
            <v>771.16399999999999</v>
          </cell>
          <cell r="E135" t="str">
            <v>805</v>
          </cell>
          <cell r="F135">
            <v>2650</v>
          </cell>
        </row>
        <row r="136">
          <cell r="A136" t="str">
            <v>806</v>
          </cell>
          <cell r="B136" t="str">
            <v>KE</v>
          </cell>
          <cell r="C136">
            <v>664.05</v>
          </cell>
          <cell r="D136">
            <v>1176.434</v>
          </cell>
          <cell r="E136" t="str">
            <v>806</v>
          </cell>
          <cell r="F136">
            <v>5090</v>
          </cell>
        </row>
        <row r="137">
          <cell r="A137" t="str">
            <v>807</v>
          </cell>
          <cell r="B137" t="str">
            <v>GC</v>
          </cell>
          <cell r="C137">
            <v>-292.363</v>
          </cell>
          <cell r="D137">
            <v>884.02300000000002</v>
          </cell>
          <cell r="E137" t="str">
            <v>807</v>
          </cell>
          <cell r="F137">
            <v>3110</v>
          </cell>
        </row>
        <row r="138">
          <cell r="A138" t="str">
            <v>808</v>
          </cell>
          <cell r="B138" t="str">
            <v>NP</v>
          </cell>
          <cell r="C138">
            <v>-136.46299999999999</v>
          </cell>
          <cell r="D138">
            <v>1972.5820000000001</v>
          </cell>
          <cell r="E138" t="str">
            <v>808</v>
          </cell>
          <cell r="F138">
            <v>8450</v>
          </cell>
        </row>
        <row r="139">
          <cell r="A139" t="str">
            <v>809</v>
          </cell>
          <cell r="B139" t="str">
            <v>JA</v>
          </cell>
          <cell r="C139">
            <v>0</v>
          </cell>
          <cell r="D139">
            <v>603.30499999999995</v>
          </cell>
          <cell r="E139" t="str">
            <v>809</v>
          </cell>
          <cell r="F139">
            <v>2684</v>
          </cell>
        </row>
        <row r="140">
          <cell r="A140" t="str">
            <v>810</v>
          </cell>
          <cell r="B140" t="str">
            <v>NP</v>
          </cell>
          <cell r="C140">
            <v>38.517000000000003</v>
          </cell>
          <cell r="D140">
            <v>1404.4110000000001</v>
          </cell>
          <cell r="E140" t="str">
            <v>810</v>
          </cell>
          <cell r="F140">
            <v>6020</v>
          </cell>
        </row>
        <row r="141">
          <cell r="A141" t="str">
            <v>811</v>
          </cell>
          <cell r="B141" t="str">
            <v>NP</v>
          </cell>
          <cell r="C141">
            <v>0</v>
          </cell>
          <cell r="D141">
            <v>2819.29</v>
          </cell>
          <cell r="E141" t="str">
            <v>811</v>
          </cell>
          <cell r="F141">
            <v>12128</v>
          </cell>
        </row>
        <row r="142">
          <cell r="A142" t="str">
            <v>812</v>
          </cell>
          <cell r="B142" t="str">
            <v>NP</v>
          </cell>
          <cell r="C142">
            <v>0</v>
          </cell>
          <cell r="D142">
            <v>0</v>
          </cell>
          <cell r="E142" t="str">
            <v>812</v>
          </cell>
          <cell r="F142">
            <v>0</v>
          </cell>
        </row>
        <row r="143">
          <cell r="A143" t="str">
            <v>009</v>
          </cell>
          <cell r="B143" t="str">
            <v>FU</v>
          </cell>
          <cell r="C143">
            <v>0</v>
          </cell>
          <cell r="D143">
            <v>7394.57</v>
          </cell>
          <cell r="E143" t="str">
            <v>9</v>
          </cell>
          <cell r="F143">
            <v>7927</v>
          </cell>
        </row>
        <row r="144">
          <cell r="A144" t="str">
            <v>902</v>
          </cell>
          <cell r="B144" t="str">
            <v>DM</v>
          </cell>
          <cell r="C144">
            <v>0</v>
          </cell>
          <cell r="D144">
            <v>258.46800000000002</v>
          </cell>
          <cell r="E144" t="str">
            <v>902</v>
          </cell>
          <cell r="F144">
            <v>3990</v>
          </cell>
        </row>
        <row r="145">
          <cell r="A145" t="str">
            <v>903</v>
          </cell>
          <cell r="B145" t="str">
            <v>DR</v>
          </cell>
          <cell r="C145">
            <v>0</v>
          </cell>
          <cell r="D145">
            <v>377.16399999999999</v>
          </cell>
          <cell r="E145" t="str">
            <v>903</v>
          </cell>
          <cell r="F145">
            <v>5760</v>
          </cell>
        </row>
        <row r="146">
          <cell r="A146" t="str">
            <v>904</v>
          </cell>
          <cell r="B146" t="str">
            <v>RC</v>
          </cell>
          <cell r="C146">
            <v>0</v>
          </cell>
          <cell r="D146">
            <v>1240.5419999999999</v>
          </cell>
          <cell r="E146" t="str">
            <v>904</v>
          </cell>
          <cell r="F146">
            <v>9710</v>
          </cell>
        </row>
        <row r="147">
          <cell r="A147" t="str">
            <v>905</v>
          </cell>
          <cell r="B147" t="str">
            <v>A6</v>
          </cell>
          <cell r="C147">
            <v>0</v>
          </cell>
          <cell r="D147">
            <v>1283.8219999999999</v>
          </cell>
          <cell r="E147" t="str">
            <v>905</v>
          </cell>
          <cell r="F147">
            <v>10415</v>
          </cell>
        </row>
        <row r="148">
          <cell r="A148" t="str">
            <v>906</v>
          </cell>
          <cell r="B148" t="str">
            <v>MC</v>
          </cell>
          <cell r="C148">
            <v>0</v>
          </cell>
          <cell r="D148">
            <v>592.94399999999996</v>
          </cell>
          <cell r="E148" t="str">
            <v>906</v>
          </cell>
          <cell r="F148">
            <v>9264</v>
          </cell>
        </row>
        <row r="149">
          <cell r="A149" t="str">
            <v>907</v>
          </cell>
          <cell r="B149" t="str">
            <v>MC</v>
          </cell>
          <cell r="C149">
            <v>0</v>
          </cell>
          <cell r="D149">
            <v>13.936999999999999</v>
          </cell>
          <cell r="E149" t="str">
            <v>907</v>
          </cell>
          <cell r="F149">
            <v>441</v>
          </cell>
        </row>
        <row r="150">
          <cell r="A150" t="str">
            <v>908</v>
          </cell>
          <cell r="B150" t="str">
            <v>A1</v>
          </cell>
          <cell r="C150">
            <v>0</v>
          </cell>
          <cell r="D150">
            <v>8.875</v>
          </cell>
          <cell r="E150" t="str">
            <v>908</v>
          </cell>
          <cell r="F150">
            <v>178</v>
          </cell>
        </row>
        <row r="151">
          <cell r="A151" t="str">
            <v>909</v>
          </cell>
          <cell r="B151" t="str">
            <v>A6</v>
          </cell>
          <cell r="C151">
            <v>0</v>
          </cell>
          <cell r="D151">
            <v>3285.1039999999998</v>
          </cell>
          <cell r="E151" t="str">
            <v>909</v>
          </cell>
          <cell r="F151">
            <v>10865</v>
          </cell>
        </row>
        <row r="152">
          <cell r="A152" t="str">
            <v>910</v>
          </cell>
          <cell r="B152" t="str">
            <v>EC</v>
          </cell>
          <cell r="C152">
            <v>0</v>
          </cell>
          <cell r="D152">
            <v>68.100999999999999</v>
          </cell>
          <cell r="E152" t="str">
            <v>910</v>
          </cell>
          <cell r="F152">
            <v>2068</v>
          </cell>
        </row>
        <row r="153">
          <cell r="A153" t="str">
            <v>911</v>
          </cell>
          <cell r="B153" t="str">
            <v>A1</v>
          </cell>
          <cell r="C153">
            <v>0</v>
          </cell>
          <cell r="D153">
            <v>1367.548</v>
          </cell>
          <cell r="E153" t="str">
            <v>911</v>
          </cell>
          <cell r="F153">
            <v>11390</v>
          </cell>
        </row>
        <row r="154">
          <cell r="A154" t="str">
            <v>912</v>
          </cell>
          <cell r="B154" t="str">
            <v>RC</v>
          </cell>
          <cell r="C154">
            <v>0</v>
          </cell>
          <cell r="D154">
            <v>347.08499999999998</v>
          </cell>
          <cell r="E154" t="str">
            <v>912</v>
          </cell>
          <cell r="F154">
            <v>2705</v>
          </cell>
        </row>
        <row r="155">
          <cell r="A155" t="str">
            <v>913</v>
          </cell>
          <cell r="B155" t="str">
            <v>A1</v>
          </cell>
          <cell r="C155">
            <v>0</v>
          </cell>
          <cell r="D155">
            <v>396.63</v>
          </cell>
          <cell r="E155" t="str">
            <v>913</v>
          </cell>
          <cell r="F155">
            <v>8421</v>
          </cell>
        </row>
        <row r="156">
          <cell r="A156" t="str">
            <v>917</v>
          </cell>
          <cell r="B156" t="str">
            <v>EC</v>
          </cell>
          <cell r="C156">
            <v>0</v>
          </cell>
          <cell r="D156">
            <v>0.57999999999999996</v>
          </cell>
          <cell r="E156" t="str">
            <v>917</v>
          </cell>
          <cell r="F156">
            <v>13</v>
          </cell>
        </row>
        <row r="157">
          <cell r="A157" t="str">
            <v>1000</v>
          </cell>
          <cell r="B157" t="str">
            <v>EA</v>
          </cell>
          <cell r="C157">
            <v>10.677</v>
          </cell>
          <cell r="D157">
            <v>1270.2550000000001</v>
          </cell>
          <cell r="E157">
            <v>1001</v>
          </cell>
          <cell r="F157">
            <v>6940</v>
          </cell>
        </row>
        <row r="158">
          <cell r="A158" t="str">
            <v>1001</v>
          </cell>
          <cell r="B158" t="str">
            <v>EA</v>
          </cell>
          <cell r="C158">
            <v>-19.367999999999999</v>
          </cell>
          <cell r="D158">
            <v>1149.588</v>
          </cell>
          <cell r="E158">
            <v>1001</v>
          </cell>
          <cell r="F158">
            <v>6332</v>
          </cell>
        </row>
        <row r="159">
          <cell r="A159" t="str">
            <v>A1</v>
          </cell>
          <cell r="B159" t="str">
            <v>MF</v>
          </cell>
          <cell r="C159">
            <v>1.4999999999999999E-2</v>
          </cell>
          <cell r="D159">
            <v>30.132999999999999</v>
          </cell>
          <cell r="E159" t="str">
            <v>A1</v>
          </cell>
          <cell r="F159">
            <v>3662</v>
          </cell>
        </row>
        <row r="160">
          <cell r="A160" t="str">
            <v>A2</v>
          </cell>
          <cell r="B160" t="str">
            <v>MNC</v>
          </cell>
          <cell r="C160">
            <v>0</v>
          </cell>
          <cell r="D160">
            <v>4.2530000000000001</v>
          </cell>
          <cell r="E160" t="str">
            <v>A2</v>
          </cell>
          <cell r="F160">
            <v>756</v>
          </cell>
        </row>
        <row r="161">
          <cell r="A161" t="str">
            <v>A3</v>
          </cell>
          <cell r="B161" t="str">
            <v>MNC</v>
          </cell>
          <cell r="C161">
            <v>0</v>
          </cell>
          <cell r="D161">
            <v>4.51</v>
          </cell>
          <cell r="E161" t="str">
            <v>A3</v>
          </cell>
          <cell r="F161">
            <v>785</v>
          </cell>
        </row>
        <row r="162">
          <cell r="A162" t="str">
            <v>A4</v>
          </cell>
          <cell r="B162" t="str">
            <v>MNC</v>
          </cell>
          <cell r="C162">
            <v>0</v>
          </cell>
          <cell r="D162">
            <v>46.613999999999997</v>
          </cell>
          <cell r="E162" t="str">
            <v>A4</v>
          </cell>
          <cell r="F162">
            <v>5528</v>
          </cell>
        </row>
        <row r="163">
          <cell r="A163" t="str">
            <v>CIL5</v>
          </cell>
          <cell r="B163" t="str">
            <v>4D</v>
          </cell>
          <cell r="C163">
            <v>0</v>
          </cell>
          <cell r="D163">
            <v>16</v>
          </cell>
          <cell r="E163" t="str">
            <v>CIL5</v>
          </cell>
          <cell r="F163" t="e">
            <v>#REF!</v>
          </cell>
        </row>
        <row r="164">
          <cell r="A164" t="str">
            <v>CIL6</v>
          </cell>
          <cell r="B164" t="str">
            <v>LG1</v>
          </cell>
          <cell r="C164">
            <v>0</v>
          </cell>
          <cell r="D164">
            <v>0</v>
          </cell>
          <cell r="E164" t="str">
            <v>CIL6</v>
          </cell>
          <cell r="F164" t="e">
            <v>#REF!</v>
          </cell>
        </row>
        <row r="165">
          <cell r="A165" t="str">
            <v>CIL7</v>
          </cell>
          <cell r="B165" t="str">
            <v>LG1</v>
          </cell>
          <cell r="C165">
            <v>0</v>
          </cell>
          <cell r="D165">
            <v>0</v>
          </cell>
          <cell r="E165" t="str">
            <v>CIL7</v>
          </cell>
          <cell r="F165" t="e">
            <v>#REF!</v>
          </cell>
        </row>
        <row r="166">
          <cell r="A166" t="str">
            <v>CIL8</v>
          </cell>
          <cell r="B166" t="str">
            <v>LG1</v>
          </cell>
          <cell r="C166">
            <v>0</v>
          </cell>
          <cell r="D166">
            <v>3.5</v>
          </cell>
          <cell r="E166" t="str">
            <v>CIL8</v>
          </cell>
          <cell r="F166" t="e">
            <v>#REF!</v>
          </cell>
        </row>
        <row r="167">
          <cell r="A167" t="str">
            <v>CIL9</v>
          </cell>
          <cell r="B167" t="str">
            <v>4D</v>
          </cell>
          <cell r="C167">
            <v>0</v>
          </cell>
          <cell r="D167">
            <v>13</v>
          </cell>
          <cell r="E167" t="str">
            <v>CIL9</v>
          </cell>
          <cell r="F167" t="e">
            <v>#REF!</v>
          </cell>
        </row>
        <row r="168">
          <cell r="A168" t="str">
            <v>E1</v>
          </cell>
          <cell r="B168" t="str">
            <v>C4</v>
          </cell>
          <cell r="C168">
            <v>154.43799999999999</v>
          </cell>
          <cell r="D168">
            <v>194.09100000000001</v>
          </cell>
          <cell r="E168" t="str">
            <v>E1</v>
          </cell>
          <cell r="F168">
            <v>3599</v>
          </cell>
        </row>
        <row r="169">
          <cell r="A169" t="str">
            <v>E11</v>
          </cell>
          <cell r="B169" t="str">
            <v>C3</v>
          </cell>
          <cell r="C169">
            <v>0</v>
          </cell>
          <cell r="D169">
            <v>683.05899999999997</v>
          </cell>
          <cell r="E169" t="str">
            <v>E11</v>
          </cell>
          <cell r="F169">
            <v>8493</v>
          </cell>
        </row>
        <row r="170">
          <cell r="A170" t="str">
            <v>E12</v>
          </cell>
          <cell r="B170" t="str">
            <v>C3</v>
          </cell>
          <cell r="C170">
            <v>409.66</v>
          </cell>
          <cell r="D170">
            <v>698.42700000000002</v>
          </cell>
          <cell r="E170" t="str">
            <v>E12</v>
          </cell>
          <cell r="F170">
            <v>8645</v>
          </cell>
        </row>
        <row r="171">
          <cell r="A171" t="str">
            <v>E13</v>
          </cell>
          <cell r="B171" t="str">
            <v>C3</v>
          </cell>
          <cell r="C171">
            <v>0.308</v>
          </cell>
          <cell r="D171">
            <v>694.42700000000002</v>
          </cell>
          <cell r="E171" t="str">
            <v>E13</v>
          </cell>
          <cell r="F171">
            <v>8825</v>
          </cell>
        </row>
        <row r="172">
          <cell r="A172" t="str">
            <v>E14</v>
          </cell>
          <cell r="B172" t="str">
            <v>LG</v>
          </cell>
          <cell r="C172">
            <v>-0.78400000000000003</v>
          </cell>
          <cell r="D172">
            <v>690.56500000000005</v>
          </cell>
          <cell r="E172" t="str">
            <v>E14</v>
          </cell>
          <cell r="F172">
            <v>8512</v>
          </cell>
        </row>
        <row r="173">
          <cell r="A173" t="str">
            <v>E15</v>
          </cell>
          <cell r="B173" t="str">
            <v>LG</v>
          </cell>
          <cell r="C173">
            <v>212.38200000000001</v>
          </cell>
          <cell r="D173">
            <v>727.58399999999995</v>
          </cell>
          <cell r="E173" t="str">
            <v>E15</v>
          </cell>
          <cell r="F173">
            <v>7009</v>
          </cell>
        </row>
        <row r="174">
          <cell r="A174" t="str">
            <v>E16</v>
          </cell>
          <cell r="B174" t="str">
            <v>LG</v>
          </cell>
          <cell r="C174">
            <v>509.65600000000001</v>
          </cell>
          <cell r="D174">
            <v>559.99300000000005</v>
          </cell>
          <cell r="E174" t="str">
            <v>E16</v>
          </cell>
          <cell r="F174">
            <v>5849</v>
          </cell>
        </row>
        <row r="175">
          <cell r="A175" t="str">
            <v>E17</v>
          </cell>
          <cell r="B175" t="str">
            <v>LG</v>
          </cell>
          <cell r="C175">
            <v>259.185</v>
          </cell>
          <cell r="D175">
            <v>309.27499999999998</v>
          </cell>
          <cell r="E175" t="str">
            <v>E17</v>
          </cell>
          <cell r="F175">
            <v>3995</v>
          </cell>
        </row>
        <row r="176">
          <cell r="A176" t="str">
            <v>E18</v>
          </cell>
          <cell r="B176" t="str">
            <v>LG</v>
          </cell>
          <cell r="C176">
            <v>-16.928000000000001</v>
          </cell>
          <cell r="D176">
            <v>447.85899999999998</v>
          </cell>
          <cell r="E176" t="str">
            <v>E18</v>
          </cell>
          <cell r="F176">
            <v>5125</v>
          </cell>
        </row>
        <row r="177">
          <cell r="A177" t="str">
            <v>E19</v>
          </cell>
          <cell r="B177" t="str">
            <v>LG</v>
          </cell>
          <cell r="C177">
            <v>-365.09199999999998</v>
          </cell>
          <cell r="D177">
            <v>1960.663</v>
          </cell>
          <cell r="E177" t="str">
            <v>E19</v>
          </cell>
          <cell r="F177">
            <v>11041</v>
          </cell>
        </row>
        <row r="178">
          <cell r="A178" t="str">
            <v>E20</v>
          </cell>
          <cell r="B178" t="str">
            <v>LG</v>
          </cell>
          <cell r="C178">
            <v>-7.9850000000000003</v>
          </cell>
          <cell r="D178">
            <v>1110.9069999999999</v>
          </cell>
          <cell r="E178" t="str">
            <v>E20</v>
          </cell>
          <cell r="F178">
            <v>7309</v>
          </cell>
        </row>
        <row r="179">
          <cell r="A179" t="str">
            <v>E21</v>
          </cell>
          <cell r="B179" t="str">
            <v>LG</v>
          </cell>
          <cell r="C179">
            <v>-31.696000000000002</v>
          </cell>
          <cell r="D179">
            <v>2332.6109999999999</v>
          </cell>
          <cell r="E179" t="str">
            <v>E21</v>
          </cell>
          <cell r="F179">
            <v>12777</v>
          </cell>
        </row>
        <row r="180">
          <cell r="A180" t="str">
            <v>E2</v>
          </cell>
          <cell r="B180" t="str">
            <v>LG1</v>
          </cell>
          <cell r="C180">
            <v>142.78399999999999</v>
          </cell>
          <cell r="D180">
            <v>720.36400000000003</v>
          </cell>
          <cell r="E180" t="str">
            <v>E2</v>
          </cell>
          <cell r="F180">
            <v>9002</v>
          </cell>
        </row>
        <row r="181">
          <cell r="A181" t="str">
            <v>E3</v>
          </cell>
          <cell r="B181" t="str">
            <v>LG1</v>
          </cell>
          <cell r="C181">
            <v>68.632999999999996</v>
          </cell>
          <cell r="D181">
            <v>286.27499999999998</v>
          </cell>
          <cell r="E181" t="str">
            <v>E3</v>
          </cell>
          <cell r="F181">
            <v>4425</v>
          </cell>
        </row>
        <row r="182">
          <cell r="A182" t="str">
            <v>E4</v>
          </cell>
          <cell r="B182" t="str">
            <v>C4</v>
          </cell>
          <cell r="C182">
            <v>136.178</v>
          </cell>
          <cell r="D182">
            <v>713.81100000000004</v>
          </cell>
          <cell r="E182" t="str">
            <v>E4</v>
          </cell>
          <cell r="F182">
            <v>8728</v>
          </cell>
        </row>
        <row r="183">
          <cell r="A183" t="str">
            <v>IFO</v>
          </cell>
          <cell r="B183" t="e">
            <v>#N/A</v>
          </cell>
          <cell r="C183" t="e">
            <v>#N/A</v>
          </cell>
          <cell r="D183" t="e">
            <v>#N/A</v>
          </cell>
          <cell r="E183" t="str">
            <v>IFO</v>
          </cell>
          <cell r="F183" t="e">
            <v>#N/A</v>
          </cell>
        </row>
        <row r="184">
          <cell r="A184" t="str">
            <v>OLEO</v>
          </cell>
          <cell r="B184" t="str">
            <v>CVE</v>
          </cell>
          <cell r="C184">
            <v>0</v>
          </cell>
          <cell r="D184">
            <v>20200</v>
          </cell>
          <cell r="E184" t="str">
            <v>OLEO</v>
          </cell>
          <cell r="F184" t="e">
            <v>#REF!</v>
          </cell>
        </row>
        <row r="185">
          <cell r="A185" t="str">
            <v>POLI</v>
          </cell>
          <cell r="B185" t="str">
            <v>Gas oil</v>
          </cell>
          <cell r="C185">
            <v>0</v>
          </cell>
          <cell r="D185">
            <v>275</v>
          </cell>
          <cell r="E185" t="str">
            <v>POLI</v>
          </cell>
          <cell r="F185" t="e">
            <v>#REF!</v>
          </cell>
        </row>
        <row r="186">
          <cell r="A186" t="str">
            <v>LineaSub</v>
          </cell>
          <cell r="B186" t="str">
            <v>CVE</v>
          </cell>
          <cell r="C186">
            <v>0</v>
          </cell>
          <cell r="D186">
            <v>2289</v>
          </cell>
          <cell r="E186" t="str">
            <v>SUBM</v>
          </cell>
          <cell r="F186" t="e">
            <v>#REF!</v>
          </cell>
        </row>
        <row r="187">
          <cell r="A187" t="str">
            <v>T131</v>
          </cell>
          <cell r="B187" t="str">
            <v>CVE</v>
          </cell>
          <cell r="C187">
            <v>4.3780000000000001</v>
          </cell>
          <cell r="D187">
            <v>63261.48</v>
          </cell>
          <cell r="E187" t="str">
            <v>T131</v>
          </cell>
          <cell r="F187">
            <v>19786</v>
          </cell>
        </row>
        <row r="188">
          <cell r="A188" t="str">
            <v>T132</v>
          </cell>
          <cell r="B188" t="str">
            <v>CVE</v>
          </cell>
          <cell r="C188">
            <v>-109.492</v>
          </cell>
          <cell r="D188">
            <v>9054.2970000000005</v>
          </cell>
          <cell r="E188" t="str">
            <v>T132</v>
          </cell>
          <cell r="F188">
            <v>2883</v>
          </cell>
        </row>
        <row r="189">
          <cell r="A189" t="str">
            <v>T133</v>
          </cell>
          <cell r="B189" t="str">
            <v>CVE</v>
          </cell>
          <cell r="C189">
            <v>-2549.1179999999999</v>
          </cell>
          <cell r="D189">
            <v>38227.360999999997</v>
          </cell>
          <cell r="E189" t="str">
            <v>T133</v>
          </cell>
          <cell r="F189">
            <v>12006</v>
          </cell>
        </row>
        <row r="190">
          <cell r="A190" t="str">
            <v>T134</v>
          </cell>
          <cell r="B190" t="str">
            <v>CVE</v>
          </cell>
          <cell r="C190">
            <v>-3.6389999999999998</v>
          </cell>
          <cell r="D190">
            <v>63240.101999999999</v>
          </cell>
          <cell r="E190" t="str">
            <v>T134</v>
          </cell>
          <cell r="F190">
            <v>19716</v>
          </cell>
        </row>
        <row r="191">
          <cell r="A191" t="str">
            <v>T135</v>
          </cell>
          <cell r="B191" t="str">
            <v>CVE</v>
          </cell>
          <cell r="C191">
            <v>0</v>
          </cell>
          <cell r="D191">
            <v>4131.5360000000001</v>
          </cell>
          <cell r="E191" t="str">
            <v>T135</v>
          </cell>
          <cell r="F191">
            <v>1284</v>
          </cell>
        </row>
        <row r="192">
          <cell r="A192" t="str">
            <v>T136</v>
          </cell>
          <cell r="B192" t="str">
            <v>CVE</v>
          </cell>
          <cell r="C192">
            <v>-4063.4789999999998</v>
          </cell>
          <cell r="D192">
            <v>47009.633000000002</v>
          </cell>
          <cell r="E192" t="str">
            <v>T136</v>
          </cell>
          <cell r="F192">
            <v>14740</v>
          </cell>
        </row>
        <row r="193">
          <cell r="A193" t="str">
            <v>T137</v>
          </cell>
          <cell r="B193" t="str">
            <v>CVE</v>
          </cell>
          <cell r="C193">
            <v>1.1599999999999999</v>
          </cell>
          <cell r="D193">
            <v>11426.934999999999</v>
          </cell>
          <cell r="E193" t="str">
            <v>T137</v>
          </cell>
          <cell r="F193">
            <v>3610</v>
          </cell>
        </row>
        <row r="194">
          <cell r="A194" t="str">
            <v>T138</v>
          </cell>
          <cell r="B194" t="str">
            <v>CVE</v>
          </cell>
          <cell r="C194">
            <v>0.17599999999999999</v>
          </cell>
          <cell r="D194">
            <v>49165.559000000001</v>
          </cell>
          <cell r="E194" t="str">
            <v>T138</v>
          </cell>
          <cell r="F194">
            <v>15321</v>
          </cell>
        </row>
        <row r="195">
          <cell r="A195" t="str">
            <v>T139</v>
          </cell>
          <cell r="B195" t="str">
            <v>CVE</v>
          </cell>
          <cell r="C195">
            <v>0</v>
          </cell>
          <cell r="D195">
            <v>0</v>
          </cell>
          <cell r="E195" t="str">
            <v>T139</v>
          </cell>
          <cell r="F195">
            <v>0</v>
          </cell>
        </row>
        <row r="196">
          <cell r="A196" t="str">
            <v>U32</v>
          </cell>
          <cell r="B196" t="str">
            <v>FU</v>
          </cell>
          <cell r="C196">
            <v>0</v>
          </cell>
          <cell r="D196">
            <v>20627.112000000001</v>
          </cell>
          <cell r="E196" t="str">
            <v>U32</v>
          </cell>
          <cell r="F196">
            <v>15640</v>
          </cell>
        </row>
        <row r="204">
          <cell r="A204" t="str">
            <v>GO</v>
          </cell>
          <cell r="B204" t="str">
            <v>Gas Oil</v>
          </cell>
          <cell r="E204" t="str">
            <v>ES</v>
          </cell>
        </row>
        <row r="205">
          <cell r="A205" t="str">
            <v>GP</v>
          </cell>
          <cell r="B205" t="str">
            <v>Premium 97</v>
          </cell>
          <cell r="E205" t="str">
            <v>GO</v>
          </cell>
        </row>
      </sheetData>
      <sheetData sheetId="8" refreshError="1"/>
      <sheetData sheetId="9" refreshError="1">
        <row r="1">
          <cell r="A1" t="str">
            <v>Producto</v>
          </cell>
          <cell r="B1" t="str">
            <v>Tanque</v>
          </cell>
          <cell r="C1" t="str">
            <v>Inventario inicial</v>
          </cell>
          <cell r="D1" t="str">
            <v>Desde tanques</v>
          </cell>
          <cell r="E1" t="str">
            <v>Desde reclasificación</v>
          </cell>
          <cell r="F1" t="str">
            <v>Desde unidades</v>
          </cell>
          <cell r="G1" t="str">
            <v>Desde recepciones</v>
          </cell>
          <cell r="H1" t="str">
            <v>Hacia tanques</v>
          </cell>
          <cell r="I1" t="str">
            <v>Hacia reclasificación</v>
          </cell>
          <cell r="J1" t="str">
            <v>Hacia unidades</v>
          </cell>
          <cell r="K1" t="str">
            <v>Hacia despachos</v>
          </cell>
          <cell r="L1" t="str">
            <v>Inventario final</v>
          </cell>
          <cell r="M1" t="str">
            <v>DIferencia</v>
          </cell>
        </row>
        <row r="2">
          <cell r="A2" t="str">
            <v>CVE - CRUDO TERMINAL DEL ESTE</v>
          </cell>
          <cell r="B2" t="str">
            <v>TK-T131</v>
          </cell>
          <cell r="C2">
            <v>43092.578999999998</v>
          </cell>
          <cell r="D2">
            <v>31212.641</v>
          </cell>
          <cell r="E2">
            <v>0</v>
          </cell>
          <cell r="F2">
            <v>0</v>
          </cell>
          <cell r="G2">
            <v>0</v>
          </cell>
          <cell r="H2">
            <v>11052.254999999999</v>
          </cell>
          <cell r="I2">
            <v>0</v>
          </cell>
          <cell r="J2">
            <v>0</v>
          </cell>
          <cell r="K2">
            <v>0</v>
          </cell>
          <cell r="L2">
            <v>63261.48</v>
          </cell>
          <cell r="M2">
            <v>8.516</v>
          </cell>
        </row>
        <row r="3">
          <cell r="A3" t="str">
            <v>CVE - CRUDO TERMINAL DEL ESTE</v>
          </cell>
          <cell r="B3" t="str">
            <v>TK-T132</v>
          </cell>
          <cell r="C3">
            <v>64155.680999999997</v>
          </cell>
          <cell r="D3">
            <v>8191.1329999999998</v>
          </cell>
          <cell r="E3">
            <v>0</v>
          </cell>
          <cell r="F3">
            <v>0</v>
          </cell>
          <cell r="G3">
            <v>0</v>
          </cell>
          <cell r="H3">
            <v>63142.796999999999</v>
          </cell>
          <cell r="I3">
            <v>0</v>
          </cell>
          <cell r="J3">
            <v>0</v>
          </cell>
          <cell r="K3">
            <v>0</v>
          </cell>
          <cell r="L3">
            <v>9054.2970000000005</v>
          </cell>
          <cell r="M3">
            <v>-149.71899999999999</v>
          </cell>
        </row>
        <row r="4">
          <cell r="A4" t="str">
            <v>CVE - CRUDO TERMINAL DEL ESTE</v>
          </cell>
          <cell r="B4" t="str">
            <v>TK-T133</v>
          </cell>
          <cell r="C4">
            <v>64338.017</v>
          </cell>
          <cell r="D4">
            <v>48810.553999999996</v>
          </cell>
          <cell r="E4">
            <v>0</v>
          </cell>
          <cell r="F4">
            <v>0</v>
          </cell>
          <cell r="G4">
            <v>0</v>
          </cell>
          <cell r="H4">
            <v>74712.270999999993</v>
          </cell>
          <cell r="I4">
            <v>0</v>
          </cell>
          <cell r="J4">
            <v>0</v>
          </cell>
          <cell r="K4">
            <v>184.93899999999999</v>
          </cell>
          <cell r="L4">
            <v>38227.360999999997</v>
          </cell>
          <cell r="M4">
            <v>-23.998999999999999</v>
          </cell>
        </row>
        <row r="5">
          <cell r="A5" t="str">
            <v>CVE - CRUDO TERMINAL DEL ESTE</v>
          </cell>
          <cell r="B5" t="str">
            <v>TK-T134</v>
          </cell>
          <cell r="C5">
            <v>64262.311000000002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1110.32</v>
          </cell>
          <cell r="L5">
            <v>63240.101999999999</v>
          </cell>
          <cell r="M5">
            <v>88.11</v>
          </cell>
        </row>
        <row r="6">
          <cell r="A6" t="str">
            <v>CVE - CRUDO TERMINAL DEL ESTE</v>
          </cell>
          <cell r="B6" t="str">
            <v>TK-T135</v>
          </cell>
          <cell r="C6">
            <v>4131.5360000000001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4131.5360000000001</v>
          </cell>
          <cell r="M6">
            <v>0</v>
          </cell>
        </row>
        <row r="7">
          <cell r="A7" t="str">
            <v>CVE - CRUDO TERMINAL DEL ESTE</v>
          </cell>
          <cell r="B7" t="str">
            <v>TK-T136</v>
          </cell>
          <cell r="C7">
            <v>13943.075000000001</v>
          </cell>
          <cell r="D7">
            <v>52643.349000000002</v>
          </cell>
          <cell r="E7">
            <v>0</v>
          </cell>
          <cell r="F7">
            <v>0</v>
          </cell>
          <cell r="G7">
            <v>0</v>
          </cell>
          <cell r="H7">
            <v>19579.111000000001</v>
          </cell>
          <cell r="I7">
            <v>0</v>
          </cell>
          <cell r="J7">
            <v>0</v>
          </cell>
          <cell r="K7">
            <v>20.001999999999999</v>
          </cell>
          <cell r="L7">
            <v>47009.633000000002</v>
          </cell>
          <cell r="M7">
            <v>22.321000000000002</v>
          </cell>
        </row>
        <row r="8">
          <cell r="A8" t="str">
            <v>CVE - CRUDO TERMINAL DEL ESTE</v>
          </cell>
          <cell r="B8" t="str">
            <v>TK-T137</v>
          </cell>
          <cell r="C8">
            <v>30481.531999999999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18876.373</v>
          </cell>
          <cell r="I8">
            <v>0</v>
          </cell>
          <cell r="J8">
            <v>0</v>
          </cell>
          <cell r="K8">
            <v>90.545000000000002</v>
          </cell>
          <cell r="L8">
            <v>11426.934999999999</v>
          </cell>
          <cell r="M8">
            <v>-87.679000000000002</v>
          </cell>
        </row>
        <row r="9">
          <cell r="A9" t="str">
            <v>CVE - CRUDO TERMINAL DEL ESTE</v>
          </cell>
          <cell r="B9" t="str">
            <v>TK-T138</v>
          </cell>
          <cell r="C9">
            <v>57322.504999999997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8141.65</v>
          </cell>
          <cell r="I9">
            <v>0</v>
          </cell>
          <cell r="J9">
            <v>0</v>
          </cell>
          <cell r="K9">
            <v>10.444000000000001</v>
          </cell>
          <cell r="L9">
            <v>49165.559000000001</v>
          </cell>
          <cell r="M9">
            <v>-4.8529999999999998</v>
          </cell>
        </row>
        <row r="10">
          <cell r="A10" t="str">
            <v>CVE - CRUDO TERMINAL DEL ESTE</v>
          </cell>
          <cell r="B10" t="str">
            <v>TK-T139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DO - DIESEL OIL</v>
          </cell>
          <cell r="B11" t="str">
            <v>TK-114</v>
          </cell>
          <cell r="C11">
            <v>2.7050000000000001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2.9489999999999998</v>
          </cell>
          <cell r="M11">
            <v>0.24399999999999999</v>
          </cell>
        </row>
        <row r="12">
          <cell r="A12" t="str">
            <v>DO - DIESEL OIL</v>
          </cell>
          <cell r="B12" t="str">
            <v>TK-215</v>
          </cell>
          <cell r="C12">
            <v>47.654000000000003</v>
          </cell>
          <cell r="D12">
            <v>171.131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153.83600000000001</v>
          </cell>
          <cell r="L12">
            <v>60.600999999999999</v>
          </cell>
          <cell r="M12">
            <v>-4.3470000000000004</v>
          </cell>
        </row>
        <row r="13">
          <cell r="A13" t="str">
            <v>DO - DIESEL OIL</v>
          </cell>
          <cell r="B13" t="str">
            <v>TK-509</v>
          </cell>
          <cell r="C13">
            <v>2023.8340000000001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1384.6120000000001</v>
          </cell>
          <cell r="I13">
            <v>0</v>
          </cell>
          <cell r="J13">
            <v>0</v>
          </cell>
          <cell r="K13">
            <v>0</v>
          </cell>
          <cell r="L13">
            <v>656.61400000000003</v>
          </cell>
          <cell r="M13">
            <v>17.391999999999999</v>
          </cell>
        </row>
        <row r="14">
          <cell r="A14" t="str">
            <v>DO - DIESEL OIL</v>
          </cell>
          <cell r="B14" t="str">
            <v>TK-510</v>
          </cell>
          <cell r="C14">
            <v>1274.0340000000001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171.131</v>
          </cell>
          <cell r="I14">
            <v>0</v>
          </cell>
          <cell r="J14">
            <v>0</v>
          </cell>
          <cell r="K14">
            <v>446.18900000000002</v>
          </cell>
          <cell r="L14">
            <v>653.51800000000003</v>
          </cell>
          <cell r="M14">
            <v>-3.1949999999999998</v>
          </cell>
        </row>
        <row r="15">
          <cell r="A15" t="str">
            <v>HV - CARGA FCCU</v>
          </cell>
          <cell r="B15" t="str">
            <v>TK-037</v>
          </cell>
          <cell r="C15">
            <v>764.47900000000004</v>
          </cell>
          <cell r="D15">
            <v>0</v>
          </cell>
          <cell r="E15">
            <v>0</v>
          </cell>
          <cell r="F15">
            <v>5265.67</v>
          </cell>
          <cell r="G15">
            <v>0</v>
          </cell>
          <cell r="H15">
            <v>0</v>
          </cell>
          <cell r="I15">
            <v>0</v>
          </cell>
          <cell r="J15">
            <v>4847.8549999999996</v>
          </cell>
          <cell r="K15">
            <v>0</v>
          </cell>
          <cell r="L15">
            <v>1187.9659999999999</v>
          </cell>
          <cell r="M15">
            <v>5.6710000000000003</v>
          </cell>
        </row>
        <row r="16">
          <cell r="A16" t="str">
            <v>HV - CARGA FCCU</v>
          </cell>
          <cell r="B16" t="str">
            <v>TK-038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HV - CARGA FCCU</v>
          </cell>
          <cell r="B17" t="str">
            <v>TK-039</v>
          </cell>
          <cell r="C17">
            <v>799.17</v>
          </cell>
          <cell r="D17">
            <v>4098.2420000000002</v>
          </cell>
          <cell r="E17">
            <v>0</v>
          </cell>
          <cell r="F17">
            <v>594.904</v>
          </cell>
          <cell r="G17">
            <v>0</v>
          </cell>
          <cell r="H17">
            <v>0</v>
          </cell>
          <cell r="I17">
            <v>0</v>
          </cell>
          <cell r="J17">
            <v>4617.6549999999997</v>
          </cell>
          <cell r="K17">
            <v>0</v>
          </cell>
          <cell r="L17">
            <v>866.17899999999997</v>
          </cell>
          <cell r="M17">
            <v>-8.4809999999999999</v>
          </cell>
        </row>
        <row r="18">
          <cell r="A18" t="str">
            <v>HV - CARGA FCCU</v>
          </cell>
          <cell r="B18" t="str">
            <v>TK-207</v>
          </cell>
          <cell r="C18">
            <v>5070.1229999999996</v>
          </cell>
          <cell r="D18">
            <v>0</v>
          </cell>
          <cell r="E18">
            <v>0</v>
          </cell>
          <cell r="F18">
            <v>611.06200000000001</v>
          </cell>
          <cell r="G18">
            <v>0</v>
          </cell>
          <cell r="H18">
            <v>4098.2420000000002</v>
          </cell>
          <cell r="I18">
            <v>0</v>
          </cell>
          <cell r="J18">
            <v>0</v>
          </cell>
          <cell r="K18">
            <v>0</v>
          </cell>
          <cell r="L18">
            <v>1633.0060000000001</v>
          </cell>
          <cell r="M18">
            <v>50.063000000000002</v>
          </cell>
        </row>
        <row r="19">
          <cell r="A19" t="str">
            <v>MT - MTBE</v>
          </cell>
          <cell r="B19" t="str">
            <v>TK-614</v>
          </cell>
          <cell r="C19">
            <v>362.09699999999998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139.166</v>
          </cell>
          <cell r="I19">
            <v>0</v>
          </cell>
          <cell r="J19">
            <v>0</v>
          </cell>
          <cell r="K19">
            <v>0</v>
          </cell>
          <cell r="L19">
            <v>222.93199999999999</v>
          </cell>
          <cell r="M19">
            <v>0</v>
          </cell>
        </row>
        <row r="20">
          <cell r="A20" t="str">
            <v>A1 - ASF.150/200</v>
          </cell>
          <cell r="B20" t="str">
            <v>TK-908</v>
          </cell>
          <cell r="C20">
            <v>8.875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8.875</v>
          </cell>
          <cell r="M20">
            <v>0</v>
          </cell>
        </row>
        <row r="21">
          <cell r="A21" t="str">
            <v>A1 - ASF.150/200</v>
          </cell>
          <cell r="B21" t="str">
            <v>TK-911</v>
          </cell>
          <cell r="C21">
            <v>855.88499999999999</v>
          </cell>
          <cell r="D21">
            <v>0</v>
          </cell>
          <cell r="E21">
            <v>0</v>
          </cell>
          <cell r="F21">
            <v>941.69799999999998</v>
          </cell>
          <cell r="G21">
            <v>0</v>
          </cell>
          <cell r="H21">
            <v>149.78700000000001</v>
          </cell>
          <cell r="I21">
            <v>0</v>
          </cell>
          <cell r="J21">
            <v>0</v>
          </cell>
          <cell r="K21">
            <v>283.56799999999998</v>
          </cell>
          <cell r="L21">
            <v>1364.9449999999999</v>
          </cell>
          <cell r="M21">
            <v>0.71799999999999997</v>
          </cell>
        </row>
        <row r="22">
          <cell r="A22" t="str">
            <v>A1 - ASF.150/200</v>
          </cell>
          <cell r="B22" t="str">
            <v>TK-913</v>
          </cell>
          <cell r="C22">
            <v>396.63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398.50900000000001</v>
          </cell>
          <cell r="M22">
            <v>1.879</v>
          </cell>
        </row>
        <row r="23">
          <cell r="A23" t="str">
            <v>A6 - AC 20</v>
          </cell>
          <cell r="B23" t="str">
            <v>TK-905</v>
          </cell>
          <cell r="C23">
            <v>1045.751</v>
          </cell>
          <cell r="D23">
            <v>1386.8610000000001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1116.4949999999999</v>
          </cell>
          <cell r="L23">
            <v>1288.9480000000001</v>
          </cell>
          <cell r="M23">
            <v>-27.17</v>
          </cell>
        </row>
        <row r="24">
          <cell r="A24" t="str">
            <v>A6 - AC 20</v>
          </cell>
          <cell r="B24" t="str">
            <v>TK-909</v>
          </cell>
          <cell r="C24">
            <v>3597.893</v>
          </cell>
          <cell r="D24">
            <v>0</v>
          </cell>
          <cell r="E24">
            <v>0</v>
          </cell>
          <cell r="F24">
            <v>1354.492</v>
          </cell>
          <cell r="G24">
            <v>0</v>
          </cell>
          <cell r="H24">
            <v>1626.174</v>
          </cell>
          <cell r="I24">
            <v>0</v>
          </cell>
          <cell r="J24">
            <v>0</v>
          </cell>
          <cell r="K24">
            <v>81.123000000000005</v>
          </cell>
          <cell r="L24">
            <v>3291.6019999999999</v>
          </cell>
          <cell r="M24">
            <v>46.514000000000003</v>
          </cell>
        </row>
        <row r="25">
          <cell r="A25" t="str">
            <v>MC - MC-1</v>
          </cell>
          <cell r="B25" t="str">
            <v>TK-906</v>
          </cell>
          <cell r="C25">
            <v>261.16300000000001</v>
          </cell>
          <cell r="D25">
            <v>591.87800000000004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249.89099999999999</v>
          </cell>
          <cell r="L25">
            <v>594.29600000000005</v>
          </cell>
          <cell r="M25">
            <v>-8.8539999999999992</v>
          </cell>
        </row>
        <row r="26">
          <cell r="A26" t="str">
            <v>MC - MC-1</v>
          </cell>
          <cell r="B26" t="str">
            <v>TK-907</v>
          </cell>
          <cell r="C26">
            <v>154.82599999999999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132.47300000000001</v>
          </cell>
          <cell r="L26">
            <v>14.048</v>
          </cell>
          <cell r="M26">
            <v>-8.3049999999999997</v>
          </cell>
        </row>
        <row r="27">
          <cell r="A27" t="str">
            <v>RC - RC-2</v>
          </cell>
          <cell r="B27" t="str">
            <v>TK-904</v>
          </cell>
          <cell r="C27">
            <v>1240.5419999999999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1239.8979999999999</v>
          </cell>
          <cell r="M27">
            <v>-0.64400000000000002</v>
          </cell>
        </row>
        <row r="28">
          <cell r="A28" t="str">
            <v>RC - RC-2</v>
          </cell>
          <cell r="B28" t="str">
            <v>TK-912</v>
          </cell>
          <cell r="C28">
            <v>797.11400000000003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439.71600000000001</v>
          </cell>
          <cell r="L28">
            <v>349.05399999999997</v>
          </cell>
          <cell r="M28">
            <v>-8.3439999999999994</v>
          </cell>
        </row>
        <row r="29">
          <cell r="A29" t="str">
            <v>CV - CRUDO</v>
          </cell>
          <cell r="B29" t="str">
            <v>TK-031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CV - CRUDO</v>
          </cell>
          <cell r="B30" t="str">
            <v>TK-032</v>
          </cell>
          <cell r="C30">
            <v>575</v>
          </cell>
          <cell r="D30">
            <v>186525.43400000001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186049.23699999999</v>
          </cell>
          <cell r="K30">
            <v>0</v>
          </cell>
          <cell r="L30">
            <v>605</v>
          </cell>
          <cell r="M30">
            <v>-446.197</v>
          </cell>
        </row>
        <row r="31">
          <cell r="A31" t="str">
            <v>CV - CRUDO</v>
          </cell>
          <cell r="B31" t="str">
            <v>TK-101</v>
          </cell>
          <cell r="C31">
            <v>16345.815000000001</v>
          </cell>
          <cell r="D31">
            <v>89006.497000000003</v>
          </cell>
          <cell r="E31">
            <v>0</v>
          </cell>
          <cell r="F31">
            <v>0</v>
          </cell>
          <cell r="G31">
            <v>0</v>
          </cell>
          <cell r="H31">
            <v>85571.612999999998</v>
          </cell>
          <cell r="I31">
            <v>0</v>
          </cell>
          <cell r="J31">
            <v>0</v>
          </cell>
          <cell r="K31">
            <v>0</v>
          </cell>
          <cell r="L31">
            <v>20047.142</v>
          </cell>
          <cell r="M31">
            <v>266.44299999999998</v>
          </cell>
        </row>
        <row r="32">
          <cell r="A32" t="str">
            <v>CV - CRUDO</v>
          </cell>
          <cell r="B32" t="str">
            <v>TK-103</v>
          </cell>
          <cell r="C32">
            <v>3433.058</v>
          </cell>
          <cell r="D32">
            <v>73313.221999999994</v>
          </cell>
          <cell r="E32">
            <v>0</v>
          </cell>
          <cell r="F32">
            <v>0</v>
          </cell>
          <cell r="G32">
            <v>0</v>
          </cell>
          <cell r="H32">
            <v>59588.839</v>
          </cell>
          <cell r="I32">
            <v>0</v>
          </cell>
          <cell r="J32">
            <v>0</v>
          </cell>
          <cell r="K32">
            <v>0</v>
          </cell>
          <cell r="L32">
            <v>17246.293000000001</v>
          </cell>
          <cell r="M32">
            <v>88.852999999999994</v>
          </cell>
        </row>
        <row r="33">
          <cell r="A33" t="str">
            <v>CV - CRUDO</v>
          </cell>
          <cell r="B33" t="str">
            <v>TK-109</v>
          </cell>
          <cell r="C33">
            <v>7912.4430000000002</v>
          </cell>
          <cell r="D33">
            <v>34897.652000000002</v>
          </cell>
          <cell r="E33">
            <v>0</v>
          </cell>
          <cell r="F33">
            <v>0</v>
          </cell>
          <cell r="G33">
            <v>0</v>
          </cell>
          <cell r="H33">
            <v>41170.701999999997</v>
          </cell>
          <cell r="I33">
            <v>0</v>
          </cell>
          <cell r="J33">
            <v>0</v>
          </cell>
          <cell r="K33">
            <v>850.00199999999995</v>
          </cell>
          <cell r="L33">
            <v>859.13599999999997</v>
          </cell>
          <cell r="M33">
            <v>69.745000000000005</v>
          </cell>
        </row>
        <row r="34">
          <cell r="A34" t="str">
            <v>CV - CRUDO</v>
          </cell>
          <cell r="B34" t="str">
            <v>TK-110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CV - CRUDO</v>
          </cell>
          <cell r="B35" t="str">
            <v>TK-204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B100 - Biodisel</v>
          </cell>
          <cell r="B36" t="str">
            <v>TK-015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B100 - Biodisel</v>
          </cell>
          <cell r="B37" t="str">
            <v>TK-049</v>
          </cell>
          <cell r="C37">
            <v>64.078999999999994</v>
          </cell>
          <cell r="D37">
            <v>0</v>
          </cell>
          <cell r="E37">
            <v>0</v>
          </cell>
          <cell r="F37">
            <v>0</v>
          </cell>
          <cell r="G37">
            <v>602.27200000000005</v>
          </cell>
          <cell r="H37">
            <v>419.74099999999999</v>
          </cell>
          <cell r="I37">
            <v>0</v>
          </cell>
          <cell r="J37">
            <v>0</v>
          </cell>
          <cell r="K37">
            <v>0</v>
          </cell>
          <cell r="L37">
            <v>230.333</v>
          </cell>
          <cell r="M37">
            <v>-16.277000000000001</v>
          </cell>
        </row>
        <row r="38">
          <cell r="A38" t="str">
            <v>B100 - Biodisel</v>
          </cell>
          <cell r="B38" t="str">
            <v>TK-617</v>
          </cell>
          <cell r="C38">
            <v>420.863</v>
          </cell>
          <cell r="D38">
            <v>0</v>
          </cell>
          <cell r="E38">
            <v>0</v>
          </cell>
          <cell r="F38">
            <v>0</v>
          </cell>
          <cell r="G38">
            <v>487.01400000000001</v>
          </cell>
          <cell r="H38">
            <v>642.30399999999997</v>
          </cell>
          <cell r="I38">
            <v>0</v>
          </cell>
          <cell r="J38">
            <v>0</v>
          </cell>
          <cell r="K38">
            <v>0</v>
          </cell>
          <cell r="L38">
            <v>252.821</v>
          </cell>
          <cell r="M38">
            <v>-12.752000000000001</v>
          </cell>
        </row>
        <row r="39">
          <cell r="A39" t="str">
            <v>GO - GAS OIL</v>
          </cell>
          <cell r="B39" t="str">
            <v>TK-100</v>
          </cell>
          <cell r="C39">
            <v>3912.3980000000001</v>
          </cell>
          <cell r="D39">
            <v>402.44200000000001</v>
          </cell>
          <cell r="E39">
            <v>0</v>
          </cell>
          <cell r="F39">
            <v>0</v>
          </cell>
          <cell r="G39">
            <v>77935.051000000007</v>
          </cell>
          <cell r="H39">
            <v>58554.923999999999</v>
          </cell>
          <cell r="I39">
            <v>0</v>
          </cell>
          <cell r="J39">
            <v>0</v>
          </cell>
          <cell r="K39">
            <v>1049.0139999999999</v>
          </cell>
          <cell r="L39">
            <v>21643.307000000001</v>
          </cell>
          <cell r="M39">
            <v>-1002.646</v>
          </cell>
        </row>
        <row r="40">
          <cell r="A40" t="str">
            <v>GO - GAS OIL</v>
          </cell>
          <cell r="B40" t="str">
            <v>TK-112</v>
          </cell>
          <cell r="C40">
            <v>33.191000000000003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32.222000000000001</v>
          </cell>
          <cell r="M40">
            <v>-0.96799999999999997</v>
          </cell>
        </row>
        <row r="41">
          <cell r="A41" t="str">
            <v>GO - GAS OIL</v>
          </cell>
          <cell r="B41" t="str">
            <v>TK-113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GO - GAS OIL</v>
          </cell>
          <cell r="B42" t="str">
            <v>TK-220</v>
          </cell>
          <cell r="C42">
            <v>0</v>
          </cell>
          <cell r="D42">
            <v>1034.42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811.69799999999998</v>
          </cell>
          <cell r="M42">
            <v>-222.72300000000001</v>
          </cell>
        </row>
        <row r="43">
          <cell r="A43" t="str">
            <v>GO - GAS OIL</v>
          </cell>
          <cell r="B43" t="str">
            <v>TK-302</v>
          </cell>
          <cell r="C43">
            <v>4928.6809999999996</v>
          </cell>
          <cell r="D43">
            <v>4022.8580000000002</v>
          </cell>
          <cell r="E43">
            <v>0</v>
          </cell>
          <cell r="F43">
            <v>13118.819</v>
          </cell>
          <cell r="G43">
            <v>0</v>
          </cell>
          <cell r="H43">
            <v>8326.9850000000006</v>
          </cell>
          <cell r="I43">
            <v>0</v>
          </cell>
          <cell r="J43">
            <v>0</v>
          </cell>
          <cell r="K43">
            <v>9247.0560000000005</v>
          </cell>
          <cell r="L43">
            <v>4771.9489999999996</v>
          </cell>
          <cell r="M43">
            <v>275.63200000000001</v>
          </cell>
        </row>
        <row r="44">
          <cell r="A44" t="str">
            <v>GO - GAS OIL</v>
          </cell>
          <cell r="B44" t="str">
            <v>TK-303</v>
          </cell>
          <cell r="C44">
            <v>5093.9650000000001</v>
          </cell>
          <cell r="D44">
            <v>1818.6890000000001</v>
          </cell>
          <cell r="E44">
            <v>0</v>
          </cell>
          <cell r="F44">
            <v>12614.144</v>
          </cell>
          <cell r="G44">
            <v>0</v>
          </cell>
          <cell r="H44">
            <v>13948.016</v>
          </cell>
          <cell r="I44">
            <v>0</v>
          </cell>
          <cell r="J44">
            <v>0</v>
          </cell>
          <cell r="K44">
            <v>4601.62</v>
          </cell>
          <cell r="L44">
            <v>957.75</v>
          </cell>
          <cell r="M44">
            <v>-19.411000000000001</v>
          </cell>
        </row>
        <row r="45">
          <cell r="A45" t="str">
            <v>GO - GAS OIL</v>
          </cell>
          <cell r="B45" t="str">
            <v>TK-304</v>
          </cell>
          <cell r="C45">
            <v>4963.4359999999997</v>
          </cell>
          <cell r="D45">
            <v>3973.0329999999999</v>
          </cell>
          <cell r="E45">
            <v>0</v>
          </cell>
          <cell r="F45">
            <v>13735.405000000001</v>
          </cell>
          <cell r="G45">
            <v>0</v>
          </cell>
          <cell r="H45">
            <v>14606.395</v>
          </cell>
          <cell r="I45">
            <v>0</v>
          </cell>
          <cell r="J45">
            <v>0</v>
          </cell>
          <cell r="K45">
            <v>3133.1280000000002</v>
          </cell>
          <cell r="L45">
            <v>4957.5140000000001</v>
          </cell>
          <cell r="M45">
            <v>25.161999999999999</v>
          </cell>
        </row>
        <row r="46">
          <cell r="A46" t="str">
            <v>GO - GAS OIL</v>
          </cell>
          <cell r="B46" t="str">
            <v>TK-501</v>
          </cell>
          <cell r="C46">
            <v>4045.3220000000001</v>
          </cell>
          <cell r="D46">
            <v>690.34500000000003</v>
          </cell>
          <cell r="E46">
            <v>0</v>
          </cell>
          <cell r="F46">
            <v>3761.63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7272.0309999999999</v>
          </cell>
          <cell r="L46">
            <v>1348.8109999999999</v>
          </cell>
          <cell r="M46">
            <v>123.544</v>
          </cell>
        </row>
        <row r="47">
          <cell r="A47" t="str">
            <v>GO - GAS OIL</v>
          </cell>
          <cell r="B47" t="str">
            <v>TK-502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GO - GAS OIL</v>
          </cell>
          <cell r="B48" t="str">
            <v>TK-503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GO - GAS OIL</v>
          </cell>
          <cell r="B49" t="str">
            <v>TK-504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GO - GAS OIL</v>
          </cell>
          <cell r="B50" t="str">
            <v>TK-505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GO - GAS OIL</v>
          </cell>
          <cell r="B51" t="str">
            <v>TK-506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GO - GAS OIL</v>
          </cell>
          <cell r="B52" t="str">
            <v>TK-507</v>
          </cell>
          <cell r="C52">
            <v>2186.6759999999999</v>
          </cell>
          <cell r="D52">
            <v>7500.1779999999999</v>
          </cell>
          <cell r="E52">
            <v>0</v>
          </cell>
          <cell r="F52">
            <v>0</v>
          </cell>
          <cell r="G52">
            <v>0</v>
          </cell>
          <cell r="H52">
            <v>689.654</v>
          </cell>
          <cell r="I52">
            <v>0</v>
          </cell>
          <cell r="J52">
            <v>0</v>
          </cell>
          <cell r="K52">
            <v>5118.2579999999998</v>
          </cell>
          <cell r="L52">
            <v>4019.7689999999998</v>
          </cell>
          <cell r="M52">
            <v>140.827</v>
          </cell>
        </row>
        <row r="53">
          <cell r="A53" t="str">
            <v>GO - GAS OIL</v>
          </cell>
          <cell r="B53" t="str">
            <v>TK-514</v>
          </cell>
          <cell r="C53">
            <v>1134.0530000000001</v>
          </cell>
          <cell r="D53">
            <v>145.71</v>
          </cell>
          <cell r="E53">
            <v>0</v>
          </cell>
          <cell r="F53">
            <v>5854.933</v>
          </cell>
          <cell r="G53">
            <v>13081.441000000001</v>
          </cell>
          <cell r="H53">
            <v>19306.412</v>
          </cell>
          <cell r="I53">
            <v>0</v>
          </cell>
          <cell r="J53">
            <v>0</v>
          </cell>
          <cell r="K53">
            <v>403.35500000000002</v>
          </cell>
          <cell r="L53">
            <v>176.053</v>
          </cell>
          <cell r="M53">
            <v>-330.31700000000001</v>
          </cell>
        </row>
        <row r="54">
          <cell r="A54" t="str">
            <v>GOE - GAS OIL ESPECIAL</v>
          </cell>
          <cell r="B54" t="str">
            <v>TK-301</v>
          </cell>
          <cell r="C54">
            <v>5046.4070000000002</v>
          </cell>
          <cell r="D54">
            <v>322.93599999999998</v>
          </cell>
          <cell r="E54">
            <v>0</v>
          </cell>
          <cell r="F54">
            <v>0</v>
          </cell>
          <cell r="G54">
            <v>0</v>
          </cell>
          <cell r="H54">
            <v>5165.1090000000004</v>
          </cell>
          <cell r="I54">
            <v>92.899000000000001</v>
          </cell>
          <cell r="J54">
            <v>0</v>
          </cell>
          <cell r="K54">
            <v>0</v>
          </cell>
          <cell r="L54">
            <v>0</v>
          </cell>
          <cell r="M54">
            <v>-111.33499999999999</v>
          </cell>
        </row>
        <row r="55">
          <cell r="A55" t="str">
            <v>JA - JET A-1</v>
          </cell>
          <cell r="B55" t="str">
            <v>TK-044</v>
          </cell>
          <cell r="C55">
            <v>35.003</v>
          </cell>
          <cell r="D55">
            <v>0</v>
          </cell>
          <cell r="E55">
            <v>0</v>
          </cell>
          <cell r="F55">
            <v>3465.221</v>
          </cell>
          <cell r="G55">
            <v>0</v>
          </cell>
          <cell r="H55">
            <v>3443.3919999999998</v>
          </cell>
          <cell r="I55">
            <v>0</v>
          </cell>
          <cell r="J55">
            <v>0</v>
          </cell>
          <cell r="K55">
            <v>0</v>
          </cell>
          <cell r="L55">
            <v>36.631999999999998</v>
          </cell>
          <cell r="M55">
            <v>-20.2</v>
          </cell>
        </row>
        <row r="56">
          <cell r="A56" t="str">
            <v>JA - JET A-1</v>
          </cell>
          <cell r="B56" t="str">
            <v>TK-045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JA - JET A-1</v>
          </cell>
          <cell r="B57" t="str">
            <v>TK-048</v>
          </cell>
          <cell r="C57">
            <v>32.582999999999998</v>
          </cell>
          <cell r="D57">
            <v>0</v>
          </cell>
          <cell r="E57">
            <v>0</v>
          </cell>
          <cell r="F57">
            <v>4230.2830000000004</v>
          </cell>
          <cell r="G57">
            <v>0</v>
          </cell>
          <cell r="H57">
            <v>3869.5839999999998</v>
          </cell>
          <cell r="I57">
            <v>0</v>
          </cell>
          <cell r="J57">
            <v>0</v>
          </cell>
          <cell r="K57">
            <v>0</v>
          </cell>
          <cell r="L57">
            <v>388.31299999999999</v>
          </cell>
          <cell r="M57">
            <v>-4.968</v>
          </cell>
        </row>
        <row r="58">
          <cell r="A58" t="str">
            <v>JA - JET A-1</v>
          </cell>
          <cell r="B58" t="str">
            <v>TK-301</v>
          </cell>
          <cell r="C58">
            <v>0</v>
          </cell>
          <cell r="D58">
            <v>2727.547</v>
          </cell>
          <cell r="E58">
            <v>92.899000000000001</v>
          </cell>
          <cell r="F58">
            <v>0</v>
          </cell>
          <cell r="G58">
            <v>0</v>
          </cell>
          <cell r="H58">
            <v>85.581000000000003</v>
          </cell>
          <cell r="I58">
            <v>0</v>
          </cell>
          <cell r="J58">
            <v>0</v>
          </cell>
          <cell r="K58">
            <v>0</v>
          </cell>
          <cell r="L58">
            <v>2750.989</v>
          </cell>
          <cell r="M58">
            <v>16.123999999999999</v>
          </cell>
        </row>
        <row r="59">
          <cell r="A59" t="str">
            <v>JA - JET A-1</v>
          </cell>
          <cell r="B59" t="str">
            <v>TK-801</v>
          </cell>
          <cell r="C59">
            <v>1111.7909999999999</v>
          </cell>
          <cell r="D59">
            <v>7588.7640000000001</v>
          </cell>
          <cell r="E59">
            <v>0</v>
          </cell>
          <cell r="F59">
            <v>0</v>
          </cell>
          <cell r="G59">
            <v>0</v>
          </cell>
          <cell r="H59">
            <v>2619.3339999999998</v>
          </cell>
          <cell r="I59">
            <v>0</v>
          </cell>
          <cell r="J59">
            <v>0</v>
          </cell>
          <cell r="K59">
            <v>3229.6080000000002</v>
          </cell>
          <cell r="L59">
            <v>2797.07</v>
          </cell>
          <cell r="M59">
            <v>-54.542999999999999</v>
          </cell>
        </row>
        <row r="60">
          <cell r="A60" t="str">
            <v>JA - JET A-1</v>
          </cell>
          <cell r="B60" t="str">
            <v>TK-802</v>
          </cell>
          <cell r="C60">
            <v>2728.67</v>
          </cell>
          <cell r="D60">
            <v>2258.4169999999999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4776.1940000000004</v>
          </cell>
          <cell r="L60">
            <v>134.601</v>
          </cell>
          <cell r="M60">
            <v>-76.290999999999997</v>
          </cell>
        </row>
        <row r="61">
          <cell r="A61" t="str">
            <v>JA - JET A-1</v>
          </cell>
          <cell r="B61" t="str">
            <v>TK-803</v>
          </cell>
          <cell r="C61">
            <v>2925.125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726.50199999999995</v>
          </cell>
          <cell r="L61">
            <v>2190.6030000000001</v>
          </cell>
          <cell r="M61">
            <v>-8.0210000000000008</v>
          </cell>
        </row>
        <row r="62">
          <cell r="A62" t="str">
            <v>JA - JET A-1</v>
          </cell>
          <cell r="B62" t="str">
            <v>TK-805</v>
          </cell>
          <cell r="C62">
            <v>2612.8670000000002</v>
          </cell>
          <cell r="D62">
            <v>4144.3829999999998</v>
          </cell>
          <cell r="E62">
            <v>0</v>
          </cell>
          <cell r="F62">
            <v>0</v>
          </cell>
          <cell r="G62">
            <v>0</v>
          </cell>
          <cell r="H62">
            <v>5968.27</v>
          </cell>
          <cell r="I62">
            <v>0</v>
          </cell>
          <cell r="J62">
            <v>0</v>
          </cell>
          <cell r="K62">
            <v>0</v>
          </cell>
          <cell r="L62">
            <v>767.92</v>
          </cell>
          <cell r="M62">
            <v>-21.061</v>
          </cell>
        </row>
        <row r="63">
          <cell r="A63" t="str">
            <v>JA - JET A-1</v>
          </cell>
          <cell r="B63" t="str">
            <v>TK-809</v>
          </cell>
          <cell r="C63">
            <v>2834.0160000000001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2230.848</v>
          </cell>
          <cell r="I63">
            <v>0</v>
          </cell>
          <cell r="J63">
            <v>0</v>
          </cell>
          <cell r="K63">
            <v>0</v>
          </cell>
          <cell r="L63">
            <v>588.33600000000001</v>
          </cell>
          <cell r="M63">
            <v>-14.832000000000001</v>
          </cell>
        </row>
        <row r="64">
          <cell r="A64" t="str">
            <v>JB - JET B</v>
          </cell>
          <cell r="B64" t="str">
            <v>TK-046</v>
          </cell>
          <cell r="C64">
            <v>163.86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164.6</v>
          </cell>
          <cell r="M64">
            <v>0.74</v>
          </cell>
        </row>
        <row r="65">
          <cell r="A65" t="str">
            <v>JB - JET B</v>
          </cell>
          <cell r="B65" t="str">
            <v>TK-620</v>
          </cell>
          <cell r="C65">
            <v>16.684999999999999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16.338999999999999</v>
          </cell>
          <cell r="M65">
            <v>-0.34599999999999997</v>
          </cell>
        </row>
        <row r="66">
          <cell r="A66" t="str">
            <v>KE - QUEROSENO</v>
          </cell>
          <cell r="B66" t="str">
            <v>TK-618</v>
          </cell>
          <cell r="C66">
            <v>272.01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231.74799999999999</v>
          </cell>
          <cell r="I66">
            <v>0</v>
          </cell>
          <cell r="J66">
            <v>0</v>
          </cell>
          <cell r="K66">
            <v>0</v>
          </cell>
          <cell r="L66">
            <v>44.237000000000002</v>
          </cell>
          <cell r="M66">
            <v>3.9750000000000001</v>
          </cell>
        </row>
        <row r="67">
          <cell r="A67" t="str">
            <v>KE - QUEROSENO</v>
          </cell>
          <cell r="B67" t="str">
            <v>TK-619</v>
          </cell>
          <cell r="C67">
            <v>240.422</v>
          </cell>
          <cell r="D67">
            <v>1233.606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1327.44</v>
          </cell>
          <cell r="L67">
            <v>140.042</v>
          </cell>
          <cell r="M67">
            <v>-6.5449999999999999</v>
          </cell>
        </row>
        <row r="68">
          <cell r="A68" t="str">
            <v>KE - QUEROSENO</v>
          </cell>
          <cell r="B68" t="str">
            <v>TK-806</v>
          </cell>
          <cell r="C68">
            <v>1413.9449999999999</v>
          </cell>
          <cell r="D68">
            <v>1089.3800000000001</v>
          </cell>
          <cell r="E68">
            <v>0</v>
          </cell>
          <cell r="F68">
            <v>0</v>
          </cell>
          <cell r="G68">
            <v>0</v>
          </cell>
          <cell r="H68">
            <v>1233.606</v>
          </cell>
          <cell r="I68">
            <v>0</v>
          </cell>
          <cell r="J68">
            <v>0</v>
          </cell>
          <cell r="K68">
            <v>109.468</v>
          </cell>
          <cell r="L68">
            <v>1176.5050000000001</v>
          </cell>
          <cell r="M68">
            <v>16.254000000000001</v>
          </cell>
        </row>
        <row r="69">
          <cell r="A69" t="str">
            <v>EC - EMULS. CATIONICA</v>
          </cell>
          <cell r="B69" t="str">
            <v>TK-910</v>
          </cell>
          <cell r="C69">
            <v>68.100999999999999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68.116</v>
          </cell>
          <cell r="M69">
            <v>1.4999999999999999E-2</v>
          </cell>
        </row>
        <row r="70">
          <cell r="A70" t="str">
            <v>EC - EMULS. CATIONICA</v>
          </cell>
          <cell r="B70" t="str">
            <v>TK-917</v>
          </cell>
          <cell r="C70">
            <v>0.57999999999999996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0.57999999999999996</v>
          </cell>
          <cell r="M70">
            <v>0</v>
          </cell>
        </row>
        <row r="71">
          <cell r="A71" t="str">
            <v>FC - F.O. CALEFACCION</v>
          </cell>
          <cell r="B71" t="str">
            <v>TK-211</v>
          </cell>
          <cell r="C71">
            <v>5024.21</v>
          </cell>
          <cell r="D71">
            <v>6798.0590000000002</v>
          </cell>
          <cell r="E71">
            <v>0</v>
          </cell>
          <cell r="F71">
            <v>0</v>
          </cell>
          <cell r="G71">
            <v>0</v>
          </cell>
          <cell r="H71">
            <v>5310.0519999999997</v>
          </cell>
          <cell r="I71">
            <v>0</v>
          </cell>
          <cell r="J71">
            <v>0</v>
          </cell>
          <cell r="K71">
            <v>0</v>
          </cell>
          <cell r="L71">
            <v>6774.5230000000001</v>
          </cell>
          <cell r="M71">
            <v>262.30599999999998</v>
          </cell>
        </row>
        <row r="72">
          <cell r="A72" t="str">
            <v>FC - F.O. CALEFACCION</v>
          </cell>
          <cell r="B72" t="str">
            <v>TK-214</v>
          </cell>
          <cell r="C72">
            <v>174.72200000000001</v>
          </cell>
          <cell r="D72">
            <v>5295.366</v>
          </cell>
          <cell r="E72">
            <v>0</v>
          </cell>
          <cell r="F72">
            <v>0</v>
          </cell>
          <cell r="G72">
            <v>0</v>
          </cell>
          <cell r="H72">
            <v>611.09299999999996</v>
          </cell>
          <cell r="I72">
            <v>0</v>
          </cell>
          <cell r="J72">
            <v>0</v>
          </cell>
          <cell r="K72">
            <v>4642.0829999999996</v>
          </cell>
          <cell r="L72">
            <v>166.12</v>
          </cell>
          <cell r="M72">
            <v>-50.790999999999997</v>
          </cell>
        </row>
        <row r="73">
          <cell r="A73" t="str">
            <v>FC - F.O. CALEFACCION</v>
          </cell>
          <cell r="B73" t="str">
            <v>TK-216</v>
          </cell>
          <cell r="C73">
            <v>180.06</v>
          </cell>
          <cell r="D73">
            <v>93.817999999999998</v>
          </cell>
          <cell r="E73">
            <v>0</v>
          </cell>
          <cell r="F73">
            <v>0</v>
          </cell>
          <cell r="G73">
            <v>0</v>
          </cell>
          <cell r="H73">
            <v>103.19</v>
          </cell>
          <cell r="I73">
            <v>0</v>
          </cell>
          <cell r="J73">
            <v>0</v>
          </cell>
          <cell r="K73">
            <v>0</v>
          </cell>
          <cell r="L73">
            <v>160.38900000000001</v>
          </cell>
          <cell r="M73">
            <v>-10.298999999999999</v>
          </cell>
        </row>
        <row r="74">
          <cell r="A74" t="str">
            <v>FC - F.O. CALEFACCION</v>
          </cell>
          <cell r="B74" t="str">
            <v>TK-217</v>
          </cell>
          <cell r="C74">
            <v>173.23099999999999</v>
          </cell>
          <cell r="D74">
            <v>733.46900000000005</v>
          </cell>
          <cell r="E74">
            <v>0</v>
          </cell>
          <cell r="F74">
            <v>0</v>
          </cell>
          <cell r="G74">
            <v>0</v>
          </cell>
          <cell r="H74">
            <v>740.58100000000002</v>
          </cell>
          <cell r="I74">
            <v>0</v>
          </cell>
          <cell r="J74">
            <v>0</v>
          </cell>
          <cell r="K74">
            <v>0</v>
          </cell>
          <cell r="L74">
            <v>164</v>
          </cell>
          <cell r="M74">
            <v>-2.1190000000000002</v>
          </cell>
        </row>
        <row r="75">
          <cell r="A75" t="str">
            <v>FI - F.O. INTERMEDIO</v>
          </cell>
          <cell r="B75" t="str">
            <v>TK-107</v>
          </cell>
          <cell r="C75">
            <v>7630.0259999999998</v>
          </cell>
          <cell r="D75">
            <v>3952.8670000000002</v>
          </cell>
          <cell r="E75">
            <v>0</v>
          </cell>
          <cell r="F75">
            <v>4905.2939999999999</v>
          </cell>
          <cell r="G75">
            <v>0</v>
          </cell>
          <cell r="H75">
            <v>11751.817999999999</v>
          </cell>
          <cell r="I75">
            <v>0</v>
          </cell>
          <cell r="J75">
            <v>0</v>
          </cell>
          <cell r="K75">
            <v>2367.9070000000002</v>
          </cell>
          <cell r="L75">
            <v>2179.6680000000001</v>
          </cell>
          <cell r="M75">
            <v>-188.79400000000001</v>
          </cell>
        </row>
        <row r="76">
          <cell r="A76" t="str">
            <v>FI - F.O. INTERMEDIO</v>
          </cell>
          <cell r="B76" t="str">
            <v>TK-206</v>
          </cell>
          <cell r="C76">
            <v>10982.421</v>
          </cell>
          <cell r="D76">
            <v>5342.5219999999999</v>
          </cell>
          <cell r="E76">
            <v>0</v>
          </cell>
          <cell r="F76">
            <v>210</v>
          </cell>
          <cell r="G76">
            <v>0</v>
          </cell>
          <cell r="H76">
            <v>10050.173000000001</v>
          </cell>
          <cell r="I76">
            <v>0</v>
          </cell>
          <cell r="J76">
            <v>0</v>
          </cell>
          <cell r="K76">
            <v>1731.5260000000001</v>
          </cell>
          <cell r="L76">
            <v>4706.2449999999999</v>
          </cell>
          <cell r="M76">
            <v>-46.997999999999998</v>
          </cell>
        </row>
        <row r="77">
          <cell r="A77" t="str">
            <v>FI - F.O. INTERMEDIO</v>
          </cell>
          <cell r="B77" t="str">
            <v>TK-209</v>
          </cell>
          <cell r="C77">
            <v>1100.9110000000001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34.048000000000002</v>
          </cell>
          <cell r="L77">
            <v>1063.52</v>
          </cell>
          <cell r="M77">
            <v>-3.3420000000000001</v>
          </cell>
        </row>
        <row r="78">
          <cell r="A78" t="str">
            <v>FI - F.O. INTERMEDIO</v>
          </cell>
          <cell r="B78" t="str">
            <v>TK-210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FI - F.O. INTERMEDIO</v>
          </cell>
          <cell r="B79" t="str">
            <v>TK-212</v>
          </cell>
          <cell r="C79">
            <v>2185.058</v>
          </cell>
          <cell r="D79">
            <v>6627.0209999999997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6255.5550000000003</v>
          </cell>
          <cell r="L79">
            <v>2619.69</v>
          </cell>
          <cell r="M79">
            <v>63.164999999999999</v>
          </cell>
        </row>
        <row r="80">
          <cell r="A80" t="str">
            <v>FI - F.O. INTERMEDIO</v>
          </cell>
          <cell r="B80" t="str">
            <v>TK-213</v>
          </cell>
          <cell r="C80">
            <v>2076.375</v>
          </cell>
          <cell r="D80">
            <v>11785.449000000001</v>
          </cell>
          <cell r="E80">
            <v>0</v>
          </cell>
          <cell r="F80">
            <v>0</v>
          </cell>
          <cell r="G80">
            <v>0</v>
          </cell>
          <cell r="H80">
            <v>1547.002</v>
          </cell>
          <cell r="I80">
            <v>0</v>
          </cell>
          <cell r="J80">
            <v>0</v>
          </cell>
          <cell r="K80">
            <v>8420.4150000000009</v>
          </cell>
          <cell r="L80">
            <v>3916.37</v>
          </cell>
          <cell r="M80">
            <v>21.962</v>
          </cell>
        </row>
        <row r="81">
          <cell r="A81" t="str">
            <v>FP - F.O. PESADO</v>
          </cell>
          <cell r="B81" t="str">
            <v>TK-036</v>
          </cell>
          <cell r="C81">
            <v>353.4</v>
          </cell>
          <cell r="D81">
            <v>2244.5500000000002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2236.5569999999998</v>
          </cell>
          <cell r="K81">
            <v>0</v>
          </cell>
          <cell r="L81">
            <v>381.72899999999998</v>
          </cell>
          <cell r="M81">
            <v>20.335999999999999</v>
          </cell>
        </row>
        <row r="82">
          <cell r="A82" t="str">
            <v>FP - F.O. PESADO</v>
          </cell>
          <cell r="B82" t="str">
            <v>TK-040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 t="str">
            <v>FP - F.O. PESADO</v>
          </cell>
          <cell r="B83" t="str">
            <v>TK-043</v>
          </cell>
          <cell r="C83">
            <v>204.72300000000001</v>
          </cell>
          <cell r="D83">
            <v>168.738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104.40600000000001</v>
          </cell>
          <cell r="K83">
            <v>0</v>
          </cell>
          <cell r="L83">
            <v>268.93900000000002</v>
          </cell>
          <cell r="M83">
            <v>-0.11600000000000001</v>
          </cell>
        </row>
        <row r="84">
          <cell r="A84" t="str">
            <v>FP - F.O. PESADO</v>
          </cell>
          <cell r="B84" t="str">
            <v>TK-202</v>
          </cell>
          <cell r="C84">
            <v>5235.2129999999997</v>
          </cell>
          <cell r="D84">
            <v>0</v>
          </cell>
          <cell r="E84">
            <v>0</v>
          </cell>
          <cell r="F84">
            <v>18860.080999999998</v>
          </cell>
          <cell r="G84">
            <v>0</v>
          </cell>
          <cell r="H84">
            <v>12064.073</v>
          </cell>
          <cell r="I84">
            <v>0</v>
          </cell>
          <cell r="J84">
            <v>0</v>
          </cell>
          <cell r="K84">
            <v>0</v>
          </cell>
          <cell r="L84">
            <v>11315.846</v>
          </cell>
          <cell r="M84">
            <v>-715.375</v>
          </cell>
        </row>
        <row r="85">
          <cell r="A85" t="str">
            <v>FP - F.O. PESADO</v>
          </cell>
          <cell r="B85" t="str">
            <v>TK-203</v>
          </cell>
          <cell r="C85">
            <v>2640.5439999999999</v>
          </cell>
          <cell r="D85">
            <v>7082.4809999999998</v>
          </cell>
          <cell r="E85">
            <v>0</v>
          </cell>
          <cell r="F85">
            <v>8630.2720000000008</v>
          </cell>
          <cell r="G85">
            <v>18795.098999999998</v>
          </cell>
          <cell r="H85">
            <v>15974.259</v>
          </cell>
          <cell r="I85">
            <v>0</v>
          </cell>
          <cell r="J85">
            <v>0</v>
          </cell>
          <cell r="K85">
            <v>9219.8649999999998</v>
          </cell>
          <cell r="L85">
            <v>11684.563</v>
          </cell>
          <cell r="M85">
            <v>-269.70999999999998</v>
          </cell>
        </row>
        <row r="86">
          <cell r="A86" t="str">
            <v>FP - F.O. PESADO</v>
          </cell>
          <cell r="B86" t="str">
            <v>TK-205</v>
          </cell>
          <cell r="C86">
            <v>12102.279</v>
          </cell>
          <cell r="D86">
            <v>14.468999999999999</v>
          </cell>
          <cell r="E86">
            <v>0</v>
          </cell>
          <cell r="F86">
            <v>14802.082</v>
          </cell>
          <cell r="G86">
            <v>0</v>
          </cell>
          <cell r="H86">
            <v>14151.364</v>
          </cell>
          <cell r="I86">
            <v>0</v>
          </cell>
          <cell r="J86">
            <v>0</v>
          </cell>
          <cell r="K86">
            <v>0</v>
          </cell>
          <cell r="L86">
            <v>12484.263000000001</v>
          </cell>
          <cell r="M86">
            <v>-283.20299999999997</v>
          </cell>
        </row>
        <row r="87">
          <cell r="A87" t="str">
            <v>FP - F.O. PESADO</v>
          </cell>
          <cell r="B87" t="str">
            <v>TK-208</v>
          </cell>
          <cell r="C87">
            <v>6591.83</v>
          </cell>
          <cell r="D87">
            <v>12881.849</v>
          </cell>
          <cell r="E87">
            <v>0</v>
          </cell>
          <cell r="F87">
            <v>336.20400000000001</v>
          </cell>
          <cell r="G87">
            <v>0</v>
          </cell>
          <cell r="H87">
            <v>2413.288</v>
          </cell>
          <cell r="I87">
            <v>0</v>
          </cell>
          <cell r="J87">
            <v>0</v>
          </cell>
          <cell r="K87">
            <v>8657.0920000000006</v>
          </cell>
          <cell r="L87">
            <v>8901.6589999999997</v>
          </cell>
          <cell r="M87">
            <v>162.15600000000001</v>
          </cell>
        </row>
        <row r="88">
          <cell r="A88" t="str">
            <v>FU - FUEL OIL UTE</v>
          </cell>
          <cell r="B88" t="str">
            <v>TK-004</v>
          </cell>
          <cell r="C88">
            <v>5692.8720000000003</v>
          </cell>
          <cell r="D88">
            <v>720.77599999999995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3969.7020000000002</v>
          </cell>
          <cell r="L88">
            <v>2464.1109999999999</v>
          </cell>
          <cell r="M88">
            <v>20.164999999999999</v>
          </cell>
        </row>
        <row r="89">
          <cell r="A89" t="str">
            <v>FU - FUEL OIL UTE</v>
          </cell>
          <cell r="B89" t="str">
            <v>TK-005</v>
          </cell>
          <cell r="C89">
            <v>2438.4389999999999</v>
          </cell>
          <cell r="D89">
            <v>7976.8459999999995</v>
          </cell>
          <cell r="E89">
            <v>0</v>
          </cell>
          <cell r="F89">
            <v>0</v>
          </cell>
          <cell r="G89">
            <v>0</v>
          </cell>
          <cell r="H89">
            <v>720.77599999999995</v>
          </cell>
          <cell r="I89">
            <v>0</v>
          </cell>
          <cell r="J89">
            <v>0</v>
          </cell>
          <cell r="K89">
            <v>2186.8339999999998</v>
          </cell>
          <cell r="L89">
            <v>7279.7849999999999</v>
          </cell>
          <cell r="M89">
            <v>-227.89</v>
          </cell>
        </row>
        <row r="90">
          <cell r="A90" t="str">
            <v>FU - FUEL OIL UTE</v>
          </cell>
          <cell r="B90" t="str">
            <v>TK-008</v>
          </cell>
          <cell r="C90">
            <v>13222.06</v>
          </cell>
          <cell r="D90">
            <v>7974.8</v>
          </cell>
          <cell r="E90">
            <v>0</v>
          </cell>
          <cell r="F90">
            <v>0</v>
          </cell>
          <cell r="G90">
            <v>0</v>
          </cell>
          <cell r="H90">
            <v>814.149</v>
          </cell>
          <cell r="I90">
            <v>0</v>
          </cell>
          <cell r="J90">
            <v>0</v>
          </cell>
          <cell r="K90">
            <v>7390.1139999999996</v>
          </cell>
          <cell r="L90">
            <v>13399.968000000001</v>
          </cell>
          <cell r="M90">
            <v>407.37099999999998</v>
          </cell>
        </row>
        <row r="91">
          <cell r="A91" t="str">
            <v>FU - FUEL OIL UTE</v>
          </cell>
          <cell r="B91" t="str">
            <v>TK-009</v>
          </cell>
          <cell r="C91">
            <v>7201.817</v>
          </cell>
          <cell r="D91">
            <v>280.459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85.382999999999996</v>
          </cell>
          <cell r="L91">
            <v>7394.57</v>
          </cell>
          <cell r="M91">
            <v>-2.3239999999999998</v>
          </cell>
        </row>
        <row r="92">
          <cell r="A92" t="str">
            <v>FU - FUEL OIL UTE</v>
          </cell>
          <cell r="B92" t="str">
            <v>TK-U32</v>
          </cell>
          <cell r="C92">
            <v>20093.432000000001</v>
          </cell>
          <cell r="D92">
            <v>533.69000000000005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5</v>
          </cell>
          <cell r="L92">
            <v>20627.112000000001</v>
          </cell>
          <cell r="M92">
            <v>4.9909999999999997</v>
          </cell>
        </row>
        <row r="93">
          <cell r="A93" t="str">
            <v>LC - AC. LIV. CRACKING</v>
          </cell>
          <cell r="B93" t="str">
            <v>TK-508</v>
          </cell>
          <cell r="C93">
            <v>49.683999999999997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47.875999999999998</v>
          </cell>
          <cell r="M93">
            <v>-1.8080000000000001</v>
          </cell>
        </row>
        <row r="94">
          <cell r="A94" t="str">
            <v>LC - AC. LIV. CRACKING</v>
          </cell>
          <cell r="B94" t="str">
            <v>TK-511</v>
          </cell>
          <cell r="C94">
            <v>1036.903</v>
          </cell>
          <cell r="D94">
            <v>0</v>
          </cell>
          <cell r="E94">
            <v>0</v>
          </cell>
          <cell r="F94">
            <v>42.101999999999997</v>
          </cell>
          <cell r="G94">
            <v>0</v>
          </cell>
          <cell r="H94">
            <v>920.39300000000003</v>
          </cell>
          <cell r="I94">
            <v>0</v>
          </cell>
          <cell r="J94">
            <v>68.757999999999996</v>
          </cell>
          <cell r="K94">
            <v>0</v>
          </cell>
          <cell r="L94">
            <v>66.340999999999994</v>
          </cell>
          <cell r="M94">
            <v>-23.513000000000002</v>
          </cell>
        </row>
        <row r="95">
          <cell r="A95" t="str">
            <v>LC - AC. LIV. CRACKING</v>
          </cell>
          <cell r="B95" t="str">
            <v>TK-601</v>
          </cell>
          <cell r="C95">
            <v>537.00800000000004</v>
          </cell>
          <cell r="D95">
            <v>0</v>
          </cell>
          <cell r="E95">
            <v>0</v>
          </cell>
          <cell r="F95">
            <v>1269.1880000000001</v>
          </cell>
          <cell r="G95">
            <v>0</v>
          </cell>
          <cell r="H95">
            <v>1718.6569999999999</v>
          </cell>
          <cell r="I95">
            <v>0</v>
          </cell>
          <cell r="J95">
            <v>0</v>
          </cell>
          <cell r="K95">
            <v>0</v>
          </cell>
          <cell r="L95">
            <v>92.325999999999993</v>
          </cell>
          <cell r="M95">
            <v>4.7880000000000003</v>
          </cell>
        </row>
        <row r="96">
          <cell r="A96" t="str">
            <v>4D - BUTANO desodoriz</v>
          </cell>
          <cell r="B96" t="str">
            <v>TK-CIL5</v>
          </cell>
          <cell r="C96">
            <v>16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16</v>
          </cell>
          <cell r="M96">
            <v>0</v>
          </cell>
        </row>
        <row r="97">
          <cell r="A97" t="str">
            <v>4D - BUTANO desodoriz</v>
          </cell>
          <cell r="B97" t="str">
            <v>TK-CIL9</v>
          </cell>
          <cell r="C97">
            <v>24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14</v>
          </cell>
          <cell r="L97">
            <v>13</v>
          </cell>
          <cell r="M97">
            <v>3</v>
          </cell>
        </row>
        <row r="98">
          <cell r="A98" t="str">
            <v>C4 - BUTANO</v>
          </cell>
          <cell r="B98" t="str">
            <v>TK-E1</v>
          </cell>
          <cell r="C98">
            <v>72.466999999999999</v>
          </cell>
          <cell r="D98">
            <v>0</v>
          </cell>
          <cell r="E98">
            <v>0</v>
          </cell>
          <cell r="F98">
            <v>2056.7910000000002</v>
          </cell>
          <cell r="G98">
            <v>0</v>
          </cell>
          <cell r="H98">
            <v>1932.645</v>
          </cell>
          <cell r="I98">
            <v>0</v>
          </cell>
          <cell r="J98">
            <v>0</v>
          </cell>
          <cell r="K98">
            <v>0</v>
          </cell>
          <cell r="L98">
            <v>194.09100000000001</v>
          </cell>
          <cell r="M98">
            <v>-2.5219999999999998</v>
          </cell>
        </row>
        <row r="99">
          <cell r="A99" t="str">
            <v>C4 - BUTANO</v>
          </cell>
          <cell r="B99" t="str">
            <v>TK-E4</v>
          </cell>
          <cell r="C99">
            <v>55.709000000000003</v>
          </cell>
          <cell r="D99">
            <v>0</v>
          </cell>
          <cell r="E99">
            <v>0</v>
          </cell>
          <cell r="F99">
            <v>987.31799999999998</v>
          </cell>
          <cell r="G99">
            <v>0</v>
          </cell>
          <cell r="H99">
            <v>329</v>
          </cell>
          <cell r="I99">
            <v>0</v>
          </cell>
          <cell r="J99">
            <v>0</v>
          </cell>
          <cell r="K99">
            <v>0</v>
          </cell>
          <cell r="L99">
            <v>694.36300000000006</v>
          </cell>
          <cell r="M99">
            <v>-19.664000000000001</v>
          </cell>
        </row>
        <row r="100">
          <cell r="A100" t="str">
            <v>LG1 - LPG DE TEJA</v>
          </cell>
          <cell r="B100" t="str">
            <v>TK-CIL6</v>
          </cell>
          <cell r="C100">
            <v>3.5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3.4990000000000001</v>
          </cell>
          <cell r="K100">
            <v>0</v>
          </cell>
          <cell r="L100">
            <v>0</v>
          </cell>
          <cell r="M100">
            <v>-1E-3</v>
          </cell>
        </row>
        <row r="101">
          <cell r="A101" t="str">
            <v>LG1 - LPG DE TEJA</v>
          </cell>
          <cell r="B101" t="str">
            <v>TK-CIL7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 t="str">
            <v>LG1 - LPG DE TEJA</v>
          </cell>
          <cell r="B102" t="str">
            <v>TK-CIL8</v>
          </cell>
          <cell r="C102">
            <v>3.5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-3.5</v>
          </cell>
        </row>
        <row r="103">
          <cell r="A103" t="str">
            <v>LG1 - LPG DE TEJA</v>
          </cell>
          <cell r="B103" t="str">
            <v>TK-E2</v>
          </cell>
          <cell r="C103">
            <v>495.99099999999999</v>
          </cell>
          <cell r="D103">
            <v>0</v>
          </cell>
          <cell r="E103">
            <v>0</v>
          </cell>
          <cell r="F103">
            <v>1695.068</v>
          </cell>
          <cell r="G103">
            <v>0</v>
          </cell>
          <cell r="H103">
            <v>1355.742</v>
          </cell>
          <cell r="I103">
            <v>0</v>
          </cell>
          <cell r="J103">
            <v>130.50800000000001</v>
          </cell>
          <cell r="K103">
            <v>0</v>
          </cell>
          <cell r="L103">
            <v>720.36400000000003</v>
          </cell>
          <cell r="M103">
            <v>15.555</v>
          </cell>
        </row>
        <row r="104">
          <cell r="A104" t="str">
            <v>LG1 - LPG DE TEJA</v>
          </cell>
          <cell r="B104" t="str">
            <v>TK-E3</v>
          </cell>
          <cell r="C104">
            <v>435.85</v>
          </cell>
          <cell r="D104">
            <v>0</v>
          </cell>
          <cell r="E104">
            <v>0</v>
          </cell>
          <cell r="F104">
            <v>10029.468999999999</v>
          </cell>
          <cell r="G104">
            <v>0</v>
          </cell>
          <cell r="H104">
            <v>10168</v>
          </cell>
          <cell r="I104">
            <v>0</v>
          </cell>
          <cell r="J104">
            <v>0</v>
          </cell>
          <cell r="K104">
            <v>0</v>
          </cell>
          <cell r="L104">
            <v>286.27499999999998</v>
          </cell>
          <cell r="M104">
            <v>-11.045</v>
          </cell>
        </row>
        <row r="105">
          <cell r="A105" t="str">
            <v>AM - Aditivo multifuncional</v>
          </cell>
          <cell r="B105" t="str">
            <v>TK-718</v>
          </cell>
          <cell r="C105">
            <v>29.695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6.726</v>
          </cell>
          <cell r="I105">
            <v>0</v>
          </cell>
          <cell r="J105">
            <v>0</v>
          </cell>
          <cell r="K105">
            <v>0</v>
          </cell>
          <cell r="L105">
            <v>23.015999999999998</v>
          </cell>
          <cell r="M105">
            <v>4.8000000000000001E-2</v>
          </cell>
        </row>
        <row r="106">
          <cell r="A106" t="str">
            <v>GEx - Gasolina Exportacion</v>
          </cell>
          <cell r="B106" t="str">
            <v>TK-175</v>
          </cell>
          <cell r="C106">
            <v>20604.741000000002</v>
          </cell>
          <cell r="D106">
            <v>1064.5899999999999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20983.85</v>
          </cell>
          <cell r="M106">
            <v>-685.48099999999999</v>
          </cell>
        </row>
        <row r="107">
          <cell r="A107" t="str">
            <v>MF - Mejorado Flujo</v>
          </cell>
          <cell r="B107" t="str">
            <v>TK-A1</v>
          </cell>
          <cell r="C107">
            <v>8.7379999999999995</v>
          </cell>
          <cell r="D107">
            <v>0</v>
          </cell>
          <cell r="E107">
            <v>0</v>
          </cell>
          <cell r="F107">
            <v>0</v>
          </cell>
          <cell r="G107">
            <v>22.228999999999999</v>
          </cell>
          <cell r="H107">
            <v>0.81599999999999995</v>
          </cell>
          <cell r="I107">
            <v>0</v>
          </cell>
          <cell r="J107">
            <v>0</v>
          </cell>
          <cell r="K107">
            <v>0</v>
          </cell>
          <cell r="L107">
            <v>30.132999999999999</v>
          </cell>
          <cell r="M107">
            <v>-1.7999999999999999E-2</v>
          </cell>
        </row>
        <row r="108">
          <cell r="A108" t="str">
            <v>MNC - Mejorado Numero Cetano</v>
          </cell>
          <cell r="B108" t="str">
            <v>TK-A2</v>
          </cell>
          <cell r="C108">
            <v>5.71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3.1040000000000001</v>
          </cell>
          <cell r="I108">
            <v>0</v>
          </cell>
          <cell r="J108">
            <v>0</v>
          </cell>
          <cell r="K108">
            <v>0</v>
          </cell>
          <cell r="L108">
            <v>4.1870000000000003</v>
          </cell>
          <cell r="M108">
            <v>1.581</v>
          </cell>
        </row>
        <row r="109">
          <cell r="A109" t="str">
            <v>MNC - Mejorado Numero Cetano</v>
          </cell>
          <cell r="B109" t="str">
            <v>TK-A3</v>
          </cell>
          <cell r="C109">
            <v>0.76400000000000001</v>
          </cell>
          <cell r="D109">
            <v>0</v>
          </cell>
          <cell r="E109">
            <v>0</v>
          </cell>
          <cell r="F109">
            <v>0</v>
          </cell>
          <cell r="G109">
            <v>3.746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4.4950000000000001</v>
          </cell>
          <cell r="M109">
            <v>-1.4999999999999999E-2</v>
          </cell>
        </row>
        <row r="110">
          <cell r="A110" t="str">
            <v>MNC - Mejorado Numero Cetano</v>
          </cell>
          <cell r="B110" t="str">
            <v>TK-A4</v>
          </cell>
          <cell r="C110">
            <v>33.853000000000002</v>
          </cell>
          <cell r="D110">
            <v>0</v>
          </cell>
          <cell r="E110">
            <v>0</v>
          </cell>
          <cell r="F110">
            <v>0</v>
          </cell>
          <cell r="G110">
            <v>18.082000000000001</v>
          </cell>
          <cell r="H110">
            <v>14.776</v>
          </cell>
          <cell r="I110">
            <v>0</v>
          </cell>
          <cell r="J110">
            <v>0</v>
          </cell>
          <cell r="K110">
            <v>0</v>
          </cell>
          <cell r="L110">
            <v>46.445</v>
          </cell>
          <cell r="M110">
            <v>9.2850000000000001</v>
          </cell>
        </row>
        <row r="111">
          <cell r="A111" t="str">
            <v>GC - GASOLINA CATALITICA</v>
          </cell>
          <cell r="B111" t="str">
            <v>TK-713</v>
          </cell>
          <cell r="C111">
            <v>2973.9090000000001</v>
          </cell>
          <cell r="D111">
            <v>0</v>
          </cell>
          <cell r="E111">
            <v>0</v>
          </cell>
          <cell r="F111">
            <v>2150.1039999999998</v>
          </cell>
          <cell r="G111">
            <v>0</v>
          </cell>
          <cell r="H111">
            <v>3494.6590000000001</v>
          </cell>
          <cell r="I111">
            <v>0</v>
          </cell>
          <cell r="J111">
            <v>0</v>
          </cell>
          <cell r="K111">
            <v>0</v>
          </cell>
          <cell r="L111">
            <v>1475.8620000000001</v>
          </cell>
          <cell r="M111">
            <v>-153.49100000000001</v>
          </cell>
        </row>
        <row r="112">
          <cell r="A112" t="str">
            <v>GC - GASOLINA CATALITICA</v>
          </cell>
          <cell r="B112" t="str">
            <v>TK-714</v>
          </cell>
          <cell r="C112">
            <v>2984.306</v>
          </cell>
          <cell r="D112">
            <v>0</v>
          </cell>
          <cell r="E112">
            <v>0</v>
          </cell>
          <cell r="F112">
            <v>4341.3950000000004</v>
          </cell>
          <cell r="G112">
            <v>0</v>
          </cell>
          <cell r="H112">
            <v>5966.46</v>
          </cell>
          <cell r="I112">
            <v>0</v>
          </cell>
          <cell r="J112">
            <v>0</v>
          </cell>
          <cell r="K112">
            <v>0</v>
          </cell>
          <cell r="L112">
            <v>1471.711</v>
          </cell>
          <cell r="M112">
            <v>112.47</v>
          </cell>
        </row>
        <row r="113">
          <cell r="A113" t="str">
            <v>GC - GASOLINA CATALITICA</v>
          </cell>
          <cell r="B113" t="str">
            <v>TK-715</v>
          </cell>
          <cell r="C113">
            <v>2726.8490000000002</v>
          </cell>
          <cell r="D113">
            <v>0</v>
          </cell>
          <cell r="E113">
            <v>0</v>
          </cell>
          <cell r="F113">
            <v>3380.7840000000001</v>
          </cell>
          <cell r="G113">
            <v>0</v>
          </cell>
          <cell r="H113">
            <v>3161.2629999999999</v>
          </cell>
          <cell r="I113">
            <v>0</v>
          </cell>
          <cell r="J113">
            <v>0</v>
          </cell>
          <cell r="K113">
            <v>0</v>
          </cell>
          <cell r="L113">
            <v>2927.636</v>
          </cell>
          <cell r="M113">
            <v>-18.734000000000002</v>
          </cell>
        </row>
        <row r="114">
          <cell r="A114" t="str">
            <v>GC - GASOLINA CATALITICA</v>
          </cell>
          <cell r="B114" t="str">
            <v>TK-804</v>
          </cell>
          <cell r="C114">
            <v>2844.5050000000001</v>
          </cell>
          <cell r="D114">
            <v>0</v>
          </cell>
          <cell r="E114">
            <v>0</v>
          </cell>
          <cell r="F114">
            <v>2963.2570000000001</v>
          </cell>
          <cell r="G114">
            <v>0</v>
          </cell>
          <cell r="H114">
            <v>3238.6529999999998</v>
          </cell>
          <cell r="I114">
            <v>0</v>
          </cell>
          <cell r="J114">
            <v>0</v>
          </cell>
          <cell r="K114">
            <v>0</v>
          </cell>
          <cell r="L114">
            <v>2582.5949999999998</v>
          </cell>
          <cell r="M114">
            <v>13.484999999999999</v>
          </cell>
        </row>
        <row r="115">
          <cell r="A115" t="str">
            <v>GC - GASOLINA CATALITICA</v>
          </cell>
          <cell r="B115" t="str">
            <v>TK-807</v>
          </cell>
          <cell r="C115">
            <v>1282.308</v>
          </cell>
          <cell r="D115">
            <v>0</v>
          </cell>
          <cell r="E115">
            <v>0</v>
          </cell>
          <cell r="F115">
            <v>5817.902</v>
          </cell>
          <cell r="G115">
            <v>0</v>
          </cell>
          <cell r="H115">
            <v>6174.5339999999997</v>
          </cell>
          <cell r="I115">
            <v>0</v>
          </cell>
          <cell r="J115">
            <v>0</v>
          </cell>
          <cell r="K115">
            <v>0</v>
          </cell>
          <cell r="L115">
            <v>884.02300000000002</v>
          </cell>
          <cell r="M115">
            <v>-41.654000000000003</v>
          </cell>
        </row>
        <row r="116">
          <cell r="A116" t="str">
            <v>GP - Premium 97</v>
          </cell>
          <cell r="B116" t="str">
            <v>TK-712</v>
          </cell>
          <cell r="C116">
            <v>2903.3229999999999</v>
          </cell>
          <cell r="D116">
            <v>4823.3540000000003</v>
          </cell>
          <cell r="E116">
            <v>0</v>
          </cell>
          <cell r="F116">
            <v>0</v>
          </cell>
          <cell r="G116">
            <v>0</v>
          </cell>
          <cell r="H116">
            <v>4729.6040000000003</v>
          </cell>
          <cell r="I116">
            <v>0</v>
          </cell>
          <cell r="J116">
            <v>0</v>
          </cell>
          <cell r="K116">
            <v>0</v>
          </cell>
          <cell r="L116">
            <v>2971.904</v>
          </cell>
          <cell r="M116">
            <v>-25.167999999999999</v>
          </cell>
        </row>
        <row r="117">
          <cell r="A117" t="str">
            <v>IS - ISOMERATO</v>
          </cell>
          <cell r="B117" t="str">
            <v>TK-572</v>
          </cell>
          <cell r="C117">
            <v>7400.4250000000002</v>
          </cell>
          <cell r="D117">
            <v>9246.3850000000002</v>
          </cell>
          <cell r="E117">
            <v>0</v>
          </cell>
          <cell r="F117">
            <v>0</v>
          </cell>
          <cell r="G117">
            <v>0</v>
          </cell>
          <cell r="H117">
            <v>398.50400000000002</v>
          </cell>
          <cell r="I117">
            <v>0</v>
          </cell>
          <cell r="J117">
            <v>0</v>
          </cell>
          <cell r="K117">
            <v>8746.4609999999993</v>
          </cell>
          <cell r="L117">
            <v>7125.3140000000003</v>
          </cell>
          <cell r="M117">
            <v>-376.53199999999998</v>
          </cell>
        </row>
        <row r="118">
          <cell r="A118" t="str">
            <v>IS - ISOMERATO</v>
          </cell>
          <cell r="B118" t="str">
            <v>TK-615</v>
          </cell>
          <cell r="C118">
            <v>393.58699999999999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391.423</v>
          </cell>
          <cell r="M118">
            <v>-2.1640000000000001</v>
          </cell>
        </row>
        <row r="119">
          <cell r="A119" t="str">
            <v>IS - ISOMERATO</v>
          </cell>
          <cell r="B119" t="str">
            <v>TK-709</v>
          </cell>
          <cell r="C119">
            <v>1612.6869999999999</v>
          </cell>
          <cell r="D119">
            <v>0</v>
          </cell>
          <cell r="E119">
            <v>0</v>
          </cell>
          <cell r="F119">
            <v>10820.357</v>
          </cell>
          <cell r="G119">
            <v>0</v>
          </cell>
          <cell r="H119">
            <v>9107.3439999999991</v>
          </cell>
          <cell r="I119">
            <v>0</v>
          </cell>
          <cell r="J119">
            <v>0</v>
          </cell>
          <cell r="K119">
            <v>777.18700000000001</v>
          </cell>
          <cell r="L119">
            <v>2481.4050000000002</v>
          </cell>
          <cell r="M119">
            <v>-67.108999999999995</v>
          </cell>
        </row>
        <row r="120">
          <cell r="A120" t="str">
            <v>IS - ISOMERATO</v>
          </cell>
          <cell r="B120" t="str">
            <v>TK-710</v>
          </cell>
          <cell r="C120">
            <v>2485.259</v>
          </cell>
          <cell r="D120">
            <v>0</v>
          </cell>
          <cell r="E120">
            <v>0</v>
          </cell>
          <cell r="F120">
            <v>5979.4089999999997</v>
          </cell>
          <cell r="G120">
            <v>0</v>
          </cell>
          <cell r="H120">
            <v>7016.7920000000004</v>
          </cell>
          <cell r="I120">
            <v>0</v>
          </cell>
          <cell r="J120">
            <v>0</v>
          </cell>
          <cell r="K120">
            <v>1027.0129999999999</v>
          </cell>
          <cell r="L120">
            <v>533.346</v>
          </cell>
          <cell r="M120">
            <v>112.483</v>
          </cell>
        </row>
        <row r="121">
          <cell r="A121" t="str">
            <v>IS - ISOMERATO</v>
          </cell>
          <cell r="B121" t="str">
            <v>TK-716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N1 - NAFTA AV.100 OC</v>
          </cell>
          <cell r="B122" t="str">
            <v>TK-602</v>
          </cell>
          <cell r="C122">
            <v>158.571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51.101999999999997</v>
          </cell>
          <cell r="L122">
            <v>117.643</v>
          </cell>
          <cell r="M122">
            <v>10.175000000000001</v>
          </cell>
        </row>
        <row r="123">
          <cell r="A123" t="str">
            <v>N1 - NAFTA AV.100 OC</v>
          </cell>
          <cell r="B123" t="str">
            <v>TK-603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A124" t="str">
            <v>N1 - NAFTA AV.100 OC</v>
          </cell>
          <cell r="B124" t="str">
            <v>TK-607</v>
          </cell>
          <cell r="C124">
            <v>66.822000000000003</v>
          </cell>
          <cell r="D124">
            <v>126.295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54.363</v>
          </cell>
          <cell r="L124">
            <v>143.53700000000001</v>
          </cell>
          <cell r="M124">
            <v>4.7830000000000004</v>
          </cell>
        </row>
        <row r="125">
          <cell r="A125" t="str">
            <v>N1 - NAFTA AV.100 OC</v>
          </cell>
          <cell r="B125" t="str">
            <v>TK-720</v>
          </cell>
          <cell r="C125">
            <v>3018.1390000000001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126.295</v>
          </cell>
          <cell r="I125">
            <v>0</v>
          </cell>
          <cell r="J125">
            <v>0</v>
          </cell>
          <cell r="K125">
            <v>0</v>
          </cell>
          <cell r="L125">
            <v>2862.7579999999998</v>
          </cell>
          <cell r="M125">
            <v>-29.085999999999999</v>
          </cell>
        </row>
        <row r="126">
          <cell r="A126" t="str">
            <v>NC - NAFTA ESPECIAL</v>
          </cell>
          <cell r="B126" t="str">
            <v>TK-705</v>
          </cell>
          <cell r="C126">
            <v>3432.7759999999998</v>
          </cell>
          <cell r="D126">
            <v>8811.8109999999997</v>
          </cell>
          <cell r="E126">
            <v>0</v>
          </cell>
          <cell r="F126">
            <v>0</v>
          </cell>
          <cell r="G126">
            <v>0</v>
          </cell>
          <cell r="H126">
            <v>5982.8339999999998</v>
          </cell>
          <cell r="I126">
            <v>0</v>
          </cell>
          <cell r="J126">
            <v>0</v>
          </cell>
          <cell r="K126">
            <v>2381.9810000000002</v>
          </cell>
          <cell r="L126">
            <v>3849.0219999999999</v>
          </cell>
          <cell r="M126">
            <v>-30.751000000000001</v>
          </cell>
        </row>
        <row r="127">
          <cell r="A127" t="str">
            <v>NP - QUEROSENO LIVIANO</v>
          </cell>
          <cell r="B127" t="str">
            <v>TK-033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NP - QUEROSENO LIVIANO</v>
          </cell>
          <cell r="B128" t="str">
            <v>TK-034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 t="str">
            <v>NP - QUEROSENO LIVIANO</v>
          </cell>
          <cell r="B129" t="str">
            <v>TK-550</v>
          </cell>
          <cell r="C129">
            <v>17805.835999999999</v>
          </cell>
          <cell r="D129">
            <v>7048.2</v>
          </cell>
          <cell r="E129">
            <v>0</v>
          </cell>
          <cell r="F129">
            <v>888.40899999999999</v>
          </cell>
          <cell r="G129">
            <v>0</v>
          </cell>
          <cell r="H129">
            <v>1643</v>
          </cell>
          <cell r="I129">
            <v>0</v>
          </cell>
          <cell r="J129">
            <v>0</v>
          </cell>
          <cell r="K129">
            <v>0</v>
          </cell>
          <cell r="L129">
            <v>24226.934000000001</v>
          </cell>
          <cell r="M129">
            <v>127.488</v>
          </cell>
        </row>
        <row r="130">
          <cell r="A130" t="str">
            <v>NP - QUEROSENO LIVIANO</v>
          </cell>
          <cell r="B130" t="str">
            <v>TK-808</v>
          </cell>
          <cell r="C130">
            <v>2293.4639999999999</v>
          </cell>
          <cell r="D130">
            <v>1643</v>
          </cell>
          <cell r="E130">
            <v>0</v>
          </cell>
          <cell r="F130">
            <v>7776.1279999999997</v>
          </cell>
          <cell r="G130">
            <v>0</v>
          </cell>
          <cell r="H130">
            <v>6187.4859999999999</v>
          </cell>
          <cell r="I130">
            <v>0</v>
          </cell>
          <cell r="J130">
            <v>3744.5650000000001</v>
          </cell>
          <cell r="K130">
            <v>0</v>
          </cell>
          <cell r="L130">
            <v>1972.5820000000001</v>
          </cell>
          <cell r="M130">
            <v>192.041</v>
          </cell>
        </row>
        <row r="131">
          <cell r="A131" t="str">
            <v>NP - QUEROSENO LIVIANO</v>
          </cell>
          <cell r="B131" t="str">
            <v>TK-810</v>
          </cell>
          <cell r="C131">
            <v>2204.4430000000002</v>
          </cell>
          <cell r="D131">
            <v>0</v>
          </cell>
          <cell r="E131">
            <v>0</v>
          </cell>
          <cell r="F131">
            <v>541.80799999999999</v>
          </cell>
          <cell r="G131">
            <v>0</v>
          </cell>
          <cell r="H131">
            <v>0</v>
          </cell>
          <cell r="I131">
            <v>0</v>
          </cell>
          <cell r="J131">
            <v>1365.086</v>
          </cell>
          <cell r="K131">
            <v>0</v>
          </cell>
          <cell r="L131">
            <v>1404.4110000000001</v>
          </cell>
          <cell r="M131">
            <v>23.245000000000001</v>
          </cell>
        </row>
        <row r="132">
          <cell r="A132" t="str">
            <v>NP - QUEROSENO LIVIANO</v>
          </cell>
          <cell r="B132" t="str">
            <v>TK-811</v>
          </cell>
          <cell r="C132">
            <v>2819.29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2748.4</v>
          </cell>
          <cell r="M132">
            <v>-70.89</v>
          </cell>
        </row>
        <row r="133">
          <cell r="A133" t="str">
            <v>NP - QUEROSENO LIVIANO</v>
          </cell>
          <cell r="B133" t="str">
            <v>TK-812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 t="str">
            <v>NR - GASOLINA REFORMADA</v>
          </cell>
          <cell r="B134" t="str">
            <v>TK-071</v>
          </cell>
          <cell r="C134">
            <v>6995.4960000000001</v>
          </cell>
          <cell r="D134">
            <v>0</v>
          </cell>
          <cell r="E134">
            <v>0</v>
          </cell>
          <cell r="F134">
            <v>15365.950999999999</v>
          </cell>
          <cell r="G134">
            <v>0</v>
          </cell>
          <cell r="H134">
            <v>18113.251</v>
          </cell>
          <cell r="I134">
            <v>0</v>
          </cell>
          <cell r="J134">
            <v>0</v>
          </cell>
          <cell r="K134">
            <v>0</v>
          </cell>
          <cell r="L134">
            <v>4256.4319999999998</v>
          </cell>
          <cell r="M134">
            <v>8.2360000000000007</v>
          </cell>
        </row>
        <row r="135">
          <cell r="A135" t="str">
            <v>NR - GASOLINA REFORMADA</v>
          </cell>
          <cell r="B135" t="str">
            <v>TK-072</v>
          </cell>
          <cell r="C135">
            <v>5189.0479999999998</v>
          </cell>
          <cell r="D135">
            <v>0</v>
          </cell>
          <cell r="E135">
            <v>0</v>
          </cell>
          <cell r="F135">
            <v>8089.0559999999996</v>
          </cell>
          <cell r="G135">
            <v>0</v>
          </cell>
          <cell r="H135">
            <v>2896.2840000000001</v>
          </cell>
          <cell r="I135">
            <v>0</v>
          </cell>
          <cell r="J135">
            <v>0</v>
          </cell>
          <cell r="K135">
            <v>3384.4760000000001</v>
          </cell>
          <cell r="L135">
            <v>6960.7879999999996</v>
          </cell>
          <cell r="M135">
            <v>-36.557000000000002</v>
          </cell>
        </row>
        <row r="136">
          <cell r="A136" t="str">
            <v>SC - NAFTA SUPRA</v>
          </cell>
          <cell r="B136" t="str">
            <v>TK-706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SC - NAFTA SUPRA</v>
          </cell>
          <cell r="B137" t="str">
            <v>TK-707</v>
          </cell>
          <cell r="C137">
            <v>8095.7070000000003</v>
          </cell>
          <cell r="D137">
            <v>24221.805</v>
          </cell>
          <cell r="E137">
            <v>0</v>
          </cell>
          <cell r="F137">
            <v>0</v>
          </cell>
          <cell r="G137">
            <v>0</v>
          </cell>
          <cell r="H137">
            <v>19838.654999999999</v>
          </cell>
          <cell r="I137">
            <v>0</v>
          </cell>
          <cell r="J137">
            <v>0</v>
          </cell>
          <cell r="K137">
            <v>5804.9610000000002</v>
          </cell>
          <cell r="L137">
            <v>6737.5469999999996</v>
          </cell>
          <cell r="M137">
            <v>63.651000000000003</v>
          </cell>
        </row>
        <row r="138">
          <cell r="A138" t="str">
            <v>SC - NAFTA SUPRA</v>
          </cell>
          <cell r="B138" t="str">
            <v>TK-708</v>
          </cell>
          <cell r="C138">
            <v>5148.2780000000002</v>
          </cell>
          <cell r="D138">
            <v>11943.486999999999</v>
          </cell>
          <cell r="E138">
            <v>0</v>
          </cell>
          <cell r="F138">
            <v>0</v>
          </cell>
          <cell r="G138">
            <v>0</v>
          </cell>
          <cell r="H138">
            <v>8783.6010000000006</v>
          </cell>
          <cell r="I138">
            <v>0</v>
          </cell>
          <cell r="J138">
            <v>0</v>
          </cell>
          <cell r="K138">
            <v>3698.7829999999999</v>
          </cell>
          <cell r="L138">
            <v>4723.8180000000002</v>
          </cell>
          <cell r="M138">
            <v>114.437</v>
          </cell>
        </row>
        <row r="139">
          <cell r="A139" t="str">
            <v>SC - NAFTA SUPRA</v>
          </cell>
          <cell r="B139" t="str">
            <v>TK-711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A140" t="str">
            <v>SC - NAFTA SUPRA</v>
          </cell>
          <cell r="B140" t="str">
            <v>TK-750</v>
          </cell>
          <cell r="C140">
            <v>19945.050999999999</v>
          </cell>
          <cell r="D140">
            <v>313.375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20394.302</v>
          </cell>
          <cell r="M140">
            <v>135.876</v>
          </cell>
        </row>
        <row r="141">
          <cell r="A141" t="str">
            <v>DS - DISAN</v>
          </cell>
          <cell r="B141" t="str">
            <v>TK-610</v>
          </cell>
          <cell r="C141">
            <v>74.078999999999994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75.436000000000007</v>
          </cell>
          <cell r="M141">
            <v>1.357</v>
          </cell>
        </row>
        <row r="142">
          <cell r="A142" t="str">
            <v>DS - DISAN</v>
          </cell>
          <cell r="B142" t="str">
            <v>TK-624</v>
          </cell>
          <cell r="C142">
            <v>13.182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13.581</v>
          </cell>
          <cell r="M142">
            <v>0.39900000000000002</v>
          </cell>
        </row>
        <row r="143">
          <cell r="A143" t="str">
            <v>DS - DISAN</v>
          </cell>
          <cell r="B143" t="str">
            <v>TK-625</v>
          </cell>
          <cell r="C143">
            <v>42.173999999999999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8.3480000000000008</v>
          </cell>
          <cell r="L143">
            <v>31.675000000000001</v>
          </cell>
          <cell r="M143">
            <v>-2.15</v>
          </cell>
        </row>
        <row r="144">
          <cell r="A144" t="str">
            <v>HX - HEXANO</v>
          </cell>
          <cell r="B144" t="str">
            <v>TK-605</v>
          </cell>
          <cell r="C144">
            <v>60.405999999999999</v>
          </cell>
          <cell r="D144">
            <v>0</v>
          </cell>
          <cell r="E144">
            <v>0</v>
          </cell>
          <cell r="F144">
            <v>0</v>
          </cell>
          <cell r="G144">
            <v>34.386000000000003</v>
          </cell>
          <cell r="H144">
            <v>0</v>
          </cell>
          <cell r="I144">
            <v>0</v>
          </cell>
          <cell r="J144">
            <v>0</v>
          </cell>
          <cell r="K144">
            <v>25.006</v>
          </cell>
          <cell r="L144">
            <v>68.968000000000004</v>
          </cell>
          <cell r="M144">
            <v>-0.81799999999999995</v>
          </cell>
        </row>
        <row r="145">
          <cell r="A145" t="str">
            <v>HX - HEXANO</v>
          </cell>
          <cell r="B145" t="str">
            <v>TK-606</v>
          </cell>
          <cell r="C145">
            <v>155.34700000000001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9.17</v>
          </cell>
          <cell r="L145">
            <v>144.43899999999999</v>
          </cell>
          <cell r="M145">
            <v>-1.738</v>
          </cell>
        </row>
        <row r="146">
          <cell r="A146" t="str">
            <v>S1 - SOLV. 1197</v>
          </cell>
          <cell r="B146" t="str">
            <v>TK-604</v>
          </cell>
          <cell r="C146">
            <v>75.739000000000004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74.361000000000004</v>
          </cell>
          <cell r="M146">
            <v>-1.377</v>
          </cell>
        </row>
        <row r="147">
          <cell r="A147" t="str">
            <v>S1 - SOLV. 1197</v>
          </cell>
          <cell r="B147" t="str">
            <v>TK-622</v>
          </cell>
          <cell r="C147">
            <v>34.237000000000002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7.2869999999999999</v>
          </cell>
          <cell r="L147">
            <v>25.936</v>
          </cell>
          <cell r="M147">
            <v>-1.014</v>
          </cell>
        </row>
        <row r="148">
          <cell r="A148" t="str">
            <v>AG - AGUARRAS</v>
          </cell>
          <cell r="B148" t="str">
            <v>TK-611</v>
          </cell>
          <cell r="C148">
            <v>78.522000000000006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78.108999999999995</v>
          </cell>
          <cell r="M148">
            <v>-0.41299999999999998</v>
          </cell>
        </row>
        <row r="149">
          <cell r="A149" t="str">
            <v>AG - AGUARRAS</v>
          </cell>
          <cell r="B149" t="str">
            <v>TK-612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 t="str">
            <v>AG - AGUARRAS</v>
          </cell>
          <cell r="B150" t="str">
            <v>TK-613</v>
          </cell>
          <cell r="C150">
            <v>440.60599999999999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183.309</v>
          </cell>
          <cell r="L150">
            <v>256.185</v>
          </cell>
          <cell r="M150">
            <v>-1.1120000000000001</v>
          </cell>
        </row>
        <row r="151">
          <cell r="A151" t="str">
            <v>AG - AGUARRAS</v>
          </cell>
          <cell r="B151" t="str">
            <v>TK-616</v>
          </cell>
          <cell r="C151">
            <v>831.61800000000005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830.17200000000003</v>
          </cell>
          <cell r="M151">
            <v>-1.446</v>
          </cell>
        </row>
        <row r="152">
          <cell r="A152" t="str">
            <v>DM - DILUY. P / MC-1</v>
          </cell>
          <cell r="B152" t="str">
            <v>TK-902</v>
          </cell>
          <cell r="C152">
            <v>461.24099999999999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202.77699999999999</v>
          </cell>
          <cell r="I152">
            <v>0</v>
          </cell>
          <cell r="J152">
            <v>0</v>
          </cell>
          <cell r="K152">
            <v>0</v>
          </cell>
          <cell r="L152">
            <v>256.02499999999998</v>
          </cell>
          <cell r="M152">
            <v>-2.4390000000000001</v>
          </cell>
        </row>
        <row r="153">
          <cell r="A153" t="str">
            <v>DR - DILUY. P / RC-2</v>
          </cell>
          <cell r="B153" t="str">
            <v>TK-903</v>
          </cell>
          <cell r="C153">
            <v>377.16399999999999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376.50299999999999</v>
          </cell>
          <cell r="M153">
            <v>-0.66100000000000003</v>
          </cell>
        </row>
        <row r="154">
          <cell r="A154" t="str">
            <v>QI - QUEROSENO INSECTICIDA</v>
          </cell>
          <cell r="B154" t="str">
            <v>TK-609</v>
          </cell>
          <cell r="C154">
            <v>161.43700000000001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163.88800000000001</v>
          </cell>
          <cell r="M154">
            <v>2.4510000000000001</v>
          </cell>
        </row>
        <row r="155">
          <cell r="A155" t="str">
            <v>QI - QUEROSENO INSECTICIDA</v>
          </cell>
          <cell r="B155" t="str">
            <v>TK-621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QI - QUEROSENO INSECTICIDA</v>
          </cell>
          <cell r="B156" t="str">
            <v>TK-623</v>
          </cell>
          <cell r="C156">
            <v>23.152000000000001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2.5059999999999998</v>
          </cell>
          <cell r="L156">
            <v>11.904</v>
          </cell>
          <cell r="M156">
            <v>-8.7420000000000009</v>
          </cell>
        </row>
        <row r="157">
          <cell r="A157" t="str">
            <v>CR - CRUDO RECUPERADO</v>
          </cell>
          <cell r="B157" t="str">
            <v>TK-011</v>
          </cell>
          <cell r="C157">
            <v>342.166</v>
          </cell>
          <cell r="D157">
            <v>0</v>
          </cell>
          <cell r="E157">
            <v>0</v>
          </cell>
          <cell r="F157">
            <v>0</v>
          </cell>
          <cell r="G157">
            <v>335.00400000000002</v>
          </cell>
          <cell r="H157">
            <v>117.646</v>
          </cell>
          <cell r="I157">
            <v>0</v>
          </cell>
          <cell r="J157">
            <v>0</v>
          </cell>
          <cell r="K157">
            <v>142.25</v>
          </cell>
          <cell r="L157">
            <v>410.89800000000002</v>
          </cell>
          <cell r="M157">
            <v>-6.375</v>
          </cell>
        </row>
        <row r="158">
          <cell r="A158" t="str">
            <v>CR - CRUDO RECUPERADO</v>
          </cell>
          <cell r="B158" t="str">
            <v>TK-012</v>
          </cell>
          <cell r="C158">
            <v>231.09100000000001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351.923</v>
          </cell>
          <cell r="M158">
            <v>120.83199999999999</v>
          </cell>
        </row>
        <row r="159">
          <cell r="A159" t="str">
            <v>CR - CRUDO RECUPERADO</v>
          </cell>
          <cell r="B159" t="str">
            <v>TK-021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CR - CRUDO RECUPERADO</v>
          </cell>
          <cell r="B160" t="str">
            <v>TK-022</v>
          </cell>
          <cell r="C160">
            <v>235.63200000000001</v>
          </cell>
          <cell r="D160">
            <v>84.655000000000001</v>
          </cell>
          <cell r="E160">
            <v>0</v>
          </cell>
          <cell r="F160">
            <v>0</v>
          </cell>
          <cell r="G160">
            <v>1584.1669999999999</v>
          </cell>
          <cell r="H160">
            <v>757.92700000000002</v>
          </cell>
          <cell r="I160">
            <v>0</v>
          </cell>
          <cell r="J160">
            <v>0</v>
          </cell>
          <cell r="K160">
            <v>350.69799999999998</v>
          </cell>
          <cell r="L160">
            <v>798.30700000000002</v>
          </cell>
          <cell r="M160">
            <v>2.4790000000000001</v>
          </cell>
        </row>
        <row r="161">
          <cell r="A161" t="str">
            <v>CR - CRUDO RECUPERADO</v>
          </cell>
          <cell r="B161" t="str">
            <v>TK-052</v>
          </cell>
          <cell r="C161">
            <v>32.188000000000002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13.848000000000001</v>
          </cell>
          <cell r="M161">
            <v>-18.34</v>
          </cell>
        </row>
        <row r="162">
          <cell r="A162" t="str">
            <v>CR - CRUDO RECUPERADO</v>
          </cell>
          <cell r="B162" t="str">
            <v>TK-104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CR - CRUDO RECUPERADO</v>
          </cell>
          <cell r="B163" t="str">
            <v>TK-111</v>
          </cell>
          <cell r="C163">
            <v>6298.8770000000004</v>
          </cell>
          <cell r="D163">
            <v>1752.992</v>
          </cell>
          <cell r="E163">
            <v>0</v>
          </cell>
          <cell r="F163">
            <v>0</v>
          </cell>
          <cell r="G163">
            <v>1364.328</v>
          </cell>
          <cell r="H163">
            <v>2027.511</v>
          </cell>
          <cell r="I163">
            <v>0</v>
          </cell>
          <cell r="J163">
            <v>0</v>
          </cell>
          <cell r="K163">
            <v>567.23299999999995</v>
          </cell>
          <cell r="L163">
            <v>6833.1760000000004</v>
          </cell>
          <cell r="M163">
            <v>11.724</v>
          </cell>
        </row>
        <row r="164">
          <cell r="A164" t="str">
            <v>CR - CRUDO RECUPERADO</v>
          </cell>
          <cell r="B164" t="str">
            <v>TK-201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 t="str">
            <v>CR - CRUDO RECUPERADO</v>
          </cell>
          <cell r="B165" t="str">
            <v>TK-402</v>
          </cell>
          <cell r="C165">
            <v>92.953000000000003</v>
          </cell>
          <cell r="D165">
            <v>0</v>
          </cell>
          <cell r="E165">
            <v>0</v>
          </cell>
          <cell r="F165">
            <v>0</v>
          </cell>
          <cell r="G165">
            <v>78.417000000000002</v>
          </cell>
          <cell r="H165">
            <v>0</v>
          </cell>
          <cell r="I165">
            <v>0</v>
          </cell>
          <cell r="J165">
            <v>0</v>
          </cell>
          <cell r="K165">
            <v>3.4849999999999999</v>
          </cell>
          <cell r="L165">
            <v>164.874</v>
          </cell>
          <cell r="M165">
            <v>-3.0110000000000001</v>
          </cell>
        </row>
        <row r="166">
          <cell r="A166" t="str">
            <v>PR - PROD. A REDEST.</v>
          </cell>
          <cell r="B166" t="str">
            <v>TK-608</v>
          </cell>
          <cell r="C166">
            <v>80.781999999999996</v>
          </cell>
          <cell r="D166">
            <v>108.572</v>
          </cell>
          <cell r="E166">
            <v>0</v>
          </cell>
          <cell r="F166">
            <v>0</v>
          </cell>
          <cell r="G166">
            <v>28.071000000000002</v>
          </cell>
          <cell r="H166">
            <v>107.742</v>
          </cell>
          <cell r="I166">
            <v>0</v>
          </cell>
          <cell r="J166">
            <v>0</v>
          </cell>
          <cell r="K166">
            <v>0</v>
          </cell>
          <cell r="L166">
            <v>122.117</v>
          </cell>
          <cell r="M166">
            <v>12.433999999999999</v>
          </cell>
        </row>
        <row r="167">
          <cell r="A167" t="str">
            <v>GO - GAS OIL</v>
          </cell>
          <cell r="B167" t="str">
            <v>TK-100A</v>
          </cell>
          <cell r="C167">
            <v>24185.653999999999</v>
          </cell>
          <cell r="D167">
            <v>9003.7540000000008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9697.9869999999992</v>
          </cell>
          <cell r="L167">
            <v>23204.598000000002</v>
          </cell>
          <cell r="M167">
            <v>-286.822</v>
          </cell>
        </row>
        <row r="168">
          <cell r="A168" t="str">
            <v>GO - GAS OIL</v>
          </cell>
          <cell r="B168" t="str">
            <v>TK-100C</v>
          </cell>
          <cell r="C168">
            <v>5607.3770000000004</v>
          </cell>
          <cell r="D168">
            <v>31585.822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13196.264999999999</v>
          </cell>
          <cell r="L168">
            <v>24446.946</v>
          </cell>
          <cell r="M168">
            <v>450.012</v>
          </cell>
        </row>
        <row r="169">
          <cell r="A169" t="str">
            <v>GO - GAS OIL</v>
          </cell>
          <cell r="B169" t="str">
            <v>TK-100D</v>
          </cell>
          <cell r="C169">
            <v>24034.347000000002</v>
          </cell>
          <cell r="D169">
            <v>16057.775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15916.217000000001</v>
          </cell>
          <cell r="L169">
            <v>24560.414000000001</v>
          </cell>
          <cell r="M169">
            <v>384.51</v>
          </cell>
        </row>
        <row r="170">
          <cell r="A170" t="str">
            <v>GO - GAS OIL</v>
          </cell>
          <cell r="B170" t="str">
            <v>TK-342</v>
          </cell>
          <cell r="C170">
            <v>216.31700000000001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-216.31700000000001</v>
          </cell>
        </row>
        <row r="171">
          <cell r="A171" t="str">
            <v>GO - GAS OIL</v>
          </cell>
          <cell r="B171" t="str">
            <v>TK-541</v>
          </cell>
          <cell r="C171">
            <v>0</v>
          </cell>
          <cell r="D171">
            <v>19950.963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8887.5660000000007</v>
          </cell>
          <cell r="L171">
            <v>11352.707</v>
          </cell>
          <cell r="M171">
            <v>289.30900000000003</v>
          </cell>
        </row>
        <row r="172">
          <cell r="A172" t="str">
            <v>GO - GAS OIL</v>
          </cell>
          <cell r="B172" t="str">
            <v>TK-542</v>
          </cell>
          <cell r="C172">
            <v>6829.3329999999996</v>
          </cell>
          <cell r="D172">
            <v>21262.303</v>
          </cell>
          <cell r="E172">
            <v>0</v>
          </cell>
          <cell r="F172">
            <v>0</v>
          </cell>
          <cell r="G172">
            <v>0</v>
          </cell>
          <cell r="H172">
            <v>448.00400000000002</v>
          </cell>
          <cell r="I172">
            <v>0</v>
          </cell>
          <cell r="J172">
            <v>0</v>
          </cell>
          <cell r="K172">
            <v>16581.859</v>
          </cell>
          <cell r="L172">
            <v>11192.802</v>
          </cell>
          <cell r="M172">
            <v>131.029</v>
          </cell>
        </row>
        <row r="173">
          <cell r="A173" t="str">
            <v>GOE - GAS OIL ESPECIAL</v>
          </cell>
          <cell r="B173" t="str">
            <v>TK-341</v>
          </cell>
          <cell r="C173">
            <v>2672.8739999999998</v>
          </cell>
          <cell r="D173">
            <v>4806.3239999999996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1877.6079999999999</v>
          </cell>
          <cell r="L173">
            <v>5589.9610000000002</v>
          </cell>
          <cell r="M173">
            <v>-11.629</v>
          </cell>
        </row>
        <row r="174">
          <cell r="A174" t="str">
            <v>EA - Etanol anhidro</v>
          </cell>
          <cell r="B174" t="str">
            <v>TK-1000</v>
          </cell>
          <cell r="C174">
            <v>998.44399999999996</v>
          </cell>
          <cell r="D174">
            <v>0</v>
          </cell>
          <cell r="E174">
            <v>0</v>
          </cell>
          <cell r="F174">
            <v>0</v>
          </cell>
          <cell r="G174">
            <v>1022.961</v>
          </cell>
          <cell r="H174">
            <v>352.77199999999999</v>
          </cell>
          <cell r="I174">
            <v>0</v>
          </cell>
          <cell r="J174">
            <v>0</v>
          </cell>
          <cell r="K174">
            <v>0</v>
          </cell>
          <cell r="L174">
            <v>1270.2550000000001</v>
          </cell>
          <cell r="M174">
            <v>-398.37700000000001</v>
          </cell>
        </row>
        <row r="175">
          <cell r="A175" t="str">
            <v>EA - Etanol anhidro</v>
          </cell>
          <cell r="B175" t="str">
            <v>TK-1001</v>
          </cell>
          <cell r="C175">
            <v>777.31</v>
          </cell>
          <cell r="D175">
            <v>0</v>
          </cell>
          <cell r="E175">
            <v>0</v>
          </cell>
          <cell r="F175">
            <v>0</v>
          </cell>
          <cell r="G175">
            <v>1110.164</v>
          </cell>
          <cell r="H175">
            <v>312.72399999999999</v>
          </cell>
          <cell r="I175">
            <v>0</v>
          </cell>
          <cell r="J175">
            <v>0</v>
          </cell>
          <cell r="K175">
            <v>0</v>
          </cell>
          <cell r="L175">
            <v>1149.588</v>
          </cell>
          <cell r="M175">
            <v>-425.16300000000001</v>
          </cell>
        </row>
        <row r="176">
          <cell r="A176" t="str">
            <v>EA - Etanol anhidro</v>
          </cell>
          <cell r="B176" t="str">
            <v>TK-746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GP - Premium 97</v>
          </cell>
          <cell r="B177" t="str">
            <v>TK-743</v>
          </cell>
          <cell r="C177">
            <v>6368.7269999999999</v>
          </cell>
          <cell r="D177">
            <v>4114.5060000000003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2967.7089999999998</v>
          </cell>
          <cell r="L177">
            <v>7547.6620000000003</v>
          </cell>
          <cell r="M177">
            <v>32.137</v>
          </cell>
        </row>
        <row r="178">
          <cell r="A178" t="str">
            <v>NC - NAFTA ESPECIAL</v>
          </cell>
          <cell r="B178" t="str">
            <v>TK-745</v>
          </cell>
          <cell r="C178">
            <v>1146.8630000000001</v>
          </cell>
          <cell r="D178">
            <v>1414.6849999999999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1077.932</v>
          </cell>
          <cell r="L178">
            <v>1516.1869999999999</v>
          </cell>
          <cell r="M178">
            <v>32.570999999999998</v>
          </cell>
        </row>
        <row r="179">
          <cell r="A179" t="str">
            <v>NC - NAFTA ESPECIAL</v>
          </cell>
          <cell r="B179" t="str">
            <v>TK-746</v>
          </cell>
          <cell r="C179">
            <v>0</v>
          </cell>
          <cell r="D179">
            <v>4050.4859999999999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1354.4960000000001</v>
          </cell>
          <cell r="L179">
            <v>2429.7750000000001</v>
          </cell>
          <cell r="M179">
            <v>-266.21499999999997</v>
          </cell>
        </row>
        <row r="180">
          <cell r="A180" t="str">
            <v>SC - NAFTA SUPRA</v>
          </cell>
          <cell r="B180" t="str">
            <v>TK-741</v>
          </cell>
          <cell r="C180">
            <v>7511.9170000000004</v>
          </cell>
          <cell r="D180">
            <v>11185.403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11252.803</v>
          </cell>
          <cell r="L180">
            <v>8276.5419999999995</v>
          </cell>
          <cell r="M180">
            <v>832.024</v>
          </cell>
        </row>
        <row r="181">
          <cell r="A181" t="str">
            <v>SC - NAFTA SUPRA</v>
          </cell>
          <cell r="B181" t="str">
            <v>TK-742</v>
          </cell>
          <cell r="C181">
            <v>8354.4249999999993</v>
          </cell>
          <cell r="D181">
            <v>6950.64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7135.3109999999997</v>
          </cell>
          <cell r="L181">
            <v>8343.86</v>
          </cell>
          <cell r="M181">
            <v>174.107</v>
          </cell>
        </row>
        <row r="182">
          <cell r="A182" t="str">
            <v>SC - NAFTA SUPRA</v>
          </cell>
          <cell r="B182" t="str">
            <v>TK-744</v>
          </cell>
          <cell r="C182">
            <v>6190.88</v>
          </cell>
          <cell r="D182">
            <v>10154.950999999999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7963.6890000000003</v>
          </cell>
          <cell r="L182">
            <v>8301.7199999999993</v>
          </cell>
          <cell r="M182">
            <v>-80.421000000000006</v>
          </cell>
        </row>
        <row r="183">
          <cell r="A183" t="str">
            <v>C3 - PROPANO</v>
          </cell>
          <cell r="B183" t="str">
            <v>TK-E11</v>
          </cell>
          <cell r="C183">
            <v>716.65099999999995</v>
          </cell>
          <cell r="D183">
            <v>46.281999999999996</v>
          </cell>
          <cell r="E183">
            <v>0</v>
          </cell>
          <cell r="F183">
            <v>0</v>
          </cell>
          <cell r="G183">
            <v>1000.448</v>
          </cell>
          <cell r="H183">
            <v>174.67099999999999</v>
          </cell>
          <cell r="I183">
            <v>0</v>
          </cell>
          <cell r="J183">
            <v>0</v>
          </cell>
          <cell r="K183">
            <v>887.25900000000001</v>
          </cell>
          <cell r="L183">
            <v>683.05899999999997</v>
          </cell>
          <cell r="M183">
            <v>-18.393000000000001</v>
          </cell>
        </row>
        <row r="184">
          <cell r="A184" t="str">
            <v>C3 - PROPANO</v>
          </cell>
          <cell r="B184" t="str">
            <v>TK-E12</v>
          </cell>
          <cell r="C184">
            <v>665.10500000000002</v>
          </cell>
          <cell r="D184">
            <v>0</v>
          </cell>
          <cell r="E184">
            <v>0</v>
          </cell>
          <cell r="F184">
            <v>0</v>
          </cell>
          <cell r="G184">
            <v>1637.7860000000001</v>
          </cell>
          <cell r="H184">
            <v>0</v>
          </cell>
          <cell r="I184">
            <v>0</v>
          </cell>
          <cell r="J184">
            <v>0</v>
          </cell>
          <cell r="K184">
            <v>1563.184</v>
          </cell>
          <cell r="L184">
            <v>698.42700000000002</v>
          </cell>
          <cell r="M184">
            <v>-41.28</v>
          </cell>
        </row>
        <row r="185">
          <cell r="A185" t="str">
            <v>C3 - PROPANO</v>
          </cell>
          <cell r="B185" t="str">
            <v>TK-E13</v>
          </cell>
          <cell r="C185">
            <v>624.79100000000005</v>
          </cell>
          <cell r="D185">
            <v>0</v>
          </cell>
          <cell r="E185">
            <v>0</v>
          </cell>
          <cell r="F185">
            <v>0</v>
          </cell>
          <cell r="G185">
            <v>1150.3340000000001</v>
          </cell>
          <cell r="H185">
            <v>0</v>
          </cell>
          <cell r="I185">
            <v>0</v>
          </cell>
          <cell r="J185">
            <v>0</v>
          </cell>
          <cell r="K185">
            <v>1156.8209999999999</v>
          </cell>
          <cell r="L185">
            <v>694.42700000000002</v>
          </cell>
          <cell r="M185">
            <v>76.123999999999995</v>
          </cell>
        </row>
        <row r="186">
          <cell r="A186" t="str">
            <v>LG - SUPERGAS TABLADA</v>
          </cell>
          <cell r="B186" t="str">
            <v>TK-E14</v>
          </cell>
          <cell r="C186">
            <v>34.198999999999998</v>
          </cell>
          <cell r="D186">
            <v>451.815</v>
          </cell>
          <cell r="E186">
            <v>0</v>
          </cell>
          <cell r="F186">
            <v>0</v>
          </cell>
          <cell r="G186">
            <v>685.98500000000001</v>
          </cell>
          <cell r="H186">
            <v>148.589</v>
          </cell>
          <cell r="I186">
            <v>0</v>
          </cell>
          <cell r="J186">
            <v>0</v>
          </cell>
          <cell r="K186">
            <v>302.38400000000001</v>
          </cell>
          <cell r="L186">
            <v>690.56500000000005</v>
          </cell>
          <cell r="M186">
            <v>-30.460999999999999</v>
          </cell>
        </row>
        <row r="187">
          <cell r="A187" t="str">
            <v>LG - SUPERGAS TABLADA</v>
          </cell>
          <cell r="B187" t="str">
            <v>TK-E15</v>
          </cell>
          <cell r="C187">
            <v>51.665999999999997</v>
          </cell>
          <cell r="D187">
            <v>4212.3819999999996</v>
          </cell>
          <cell r="E187">
            <v>0</v>
          </cell>
          <cell r="F187">
            <v>0</v>
          </cell>
          <cell r="G187">
            <v>1819.856</v>
          </cell>
          <cell r="H187">
            <v>85.305999999999997</v>
          </cell>
          <cell r="I187">
            <v>0</v>
          </cell>
          <cell r="J187">
            <v>0</v>
          </cell>
          <cell r="K187">
            <v>5046.5159999999996</v>
          </cell>
          <cell r="L187">
            <v>726.47299999999996</v>
          </cell>
          <cell r="M187">
            <v>-225.608</v>
          </cell>
        </row>
        <row r="188">
          <cell r="A188" t="str">
            <v>LG - SUPERGAS TABLADA</v>
          </cell>
          <cell r="B188" t="str">
            <v>TK-E16</v>
          </cell>
          <cell r="C188">
            <v>1098.1469999999999</v>
          </cell>
          <cell r="D188">
            <v>1443.1849999999999</v>
          </cell>
          <cell r="E188">
            <v>0</v>
          </cell>
          <cell r="F188">
            <v>0</v>
          </cell>
          <cell r="G188">
            <v>1626.0940000000001</v>
          </cell>
          <cell r="H188">
            <v>0</v>
          </cell>
          <cell r="I188">
            <v>0</v>
          </cell>
          <cell r="J188">
            <v>0</v>
          </cell>
          <cell r="K188">
            <v>3599.9189999999999</v>
          </cell>
          <cell r="L188">
            <v>558.96</v>
          </cell>
          <cell r="M188">
            <v>-8.548</v>
          </cell>
        </row>
        <row r="189">
          <cell r="A189" t="str">
            <v>LG - SUPERGAS TABLADA</v>
          </cell>
          <cell r="B189" t="str">
            <v>TK-E17</v>
          </cell>
          <cell r="C189">
            <v>16.338999999999999</v>
          </cell>
          <cell r="D189">
            <v>1101.0999999999999</v>
          </cell>
          <cell r="E189">
            <v>0</v>
          </cell>
          <cell r="F189">
            <v>0</v>
          </cell>
          <cell r="G189">
            <v>1811.905</v>
          </cell>
          <cell r="H189">
            <v>0</v>
          </cell>
          <cell r="I189">
            <v>0</v>
          </cell>
          <cell r="J189">
            <v>0</v>
          </cell>
          <cell r="K189">
            <v>2775.0720000000001</v>
          </cell>
          <cell r="L189">
            <v>308.964</v>
          </cell>
          <cell r="M189">
            <v>154.69300000000001</v>
          </cell>
        </row>
        <row r="190">
          <cell r="A190" t="str">
            <v>LG - SUPERGAS TABLADA</v>
          </cell>
          <cell r="B190" t="str">
            <v>TK-E18</v>
          </cell>
          <cell r="C190">
            <v>487.99400000000003</v>
          </cell>
          <cell r="D190">
            <v>2427.4699999999998</v>
          </cell>
          <cell r="E190">
            <v>0</v>
          </cell>
          <cell r="F190">
            <v>0</v>
          </cell>
          <cell r="G190">
            <v>1516.2950000000001</v>
          </cell>
          <cell r="H190">
            <v>320.72399999999999</v>
          </cell>
          <cell r="I190">
            <v>0</v>
          </cell>
          <cell r="J190">
            <v>0</v>
          </cell>
          <cell r="K190">
            <v>3621.2150000000001</v>
          </cell>
          <cell r="L190">
            <v>447.85899999999998</v>
          </cell>
          <cell r="M190">
            <v>-41.96</v>
          </cell>
        </row>
        <row r="191">
          <cell r="A191" t="str">
            <v>LG - SUPERGAS TABLADA</v>
          </cell>
          <cell r="B191" t="str">
            <v>TK-E19</v>
          </cell>
          <cell r="C191">
            <v>1286.6890000000001</v>
          </cell>
          <cell r="D191">
            <v>3443.8049999999998</v>
          </cell>
          <cell r="E191">
            <v>0</v>
          </cell>
          <cell r="F191">
            <v>0</v>
          </cell>
          <cell r="G191">
            <v>1675.1479999999999</v>
          </cell>
          <cell r="H191">
            <v>0</v>
          </cell>
          <cell r="I191">
            <v>0</v>
          </cell>
          <cell r="J191">
            <v>0</v>
          </cell>
          <cell r="K191">
            <v>4749.7659999999996</v>
          </cell>
          <cell r="L191">
            <v>1960.663</v>
          </cell>
          <cell r="M191">
            <v>304.78800000000001</v>
          </cell>
        </row>
        <row r="192">
          <cell r="A192" t="str">
            <v>LG - SUPERGAS TABLADA</v>
          </cell>
          <cell r="B192" t="str">
            <v>TK-E20</v>
          </cell>
          <cell r="C192">
            <v>2432.3310000000001</v>
          </cell>
          <cell r="D192">
            <v>1440.5840000000001</v>
          </cell>
          <cell r="E192">
            <v>0</v>
          </cell>
          <cell r="F192">
            <v>0</v>
          </cell>
          <cell r="G192">
            <v>940.56399999999996</v>
          </cell>
          <cell r="H192">
            <v>0</v>
          </cell>
          <cell r="I192">
            <v>0</v>
          </cell>
          <cell r="J192">
            <v>0</v>
          </cell>
          <cell r="K192">
            <v>3515.3829999999998</v>
          </cell>
          <cell r="L192">
            <v>1110.9069999999999</v>
          </cell>
          <cell r="M192">
            <v>-187.18899999999999</v>
          </cell>
        </row>
        <row r="193">
          <cell r="A193" t="str">
            <v>LG - SUPERGAS TABLADA</v>
          </cell>
          <cell r="B193" t="str">
            <v>TK-E21</v>
          </cell>
          <cell r="C193">
            <v>2452.4879999999998</v>
          </cell>
          <cell r="D193">
            <v>0</v>
          </cell>
          <cell r="E193">
            <v>0</v>
          </cell>
          <cell r="F193">
            <v>0</v>
          </cell>
          <cell r="G193">
            <v>2336.1039999999998</v>
          </cell>
          <cell r="H193">
            <v>0</v>
          </cell>
          <cell r="I193">
            <v>0</v>
          </cell>
          <cell r="J193">
            <v>0</v>
          </cell>
          <cell r="K193">
            <v>2427.759</v>
          </cell>
          <cell r="L193">
            <v>2332.6109999999999</v>
          </cell>
          <cell r="M193">
            <v>-28.222999999999999</v>
          </cell>
        </row>
        <row r="194">
          <cell r="A194" t="str">
            <v>CVE - CRUDO TERMINAL DEL ESTE</v>
          </cell>
          <cell r="B194" t="str">
            <v>LineaSub</v>
          </cell>
          <cell r="C194">
            <v>2800</v>
          </cell>
          <cell r="D194">
            <v>0</v>
          </cell>
          <cell r="E194">
            <v>0</v>
          </cell>
          <cell r="F194">
            <v>0</v>
          </cell>
          <cell r="G194">
            <v>140350.80900000001</v>
          </cell>
          <cell r="H194">
            <v>140857.677</v>
          </cell>
          <cell r="I194">
            <v>0</v>
          </cell>
          <cell r="J194">
            <v>0</v>
          </cell>
          <cell r="K194">
            <v>0</v>
          </cell>
          <cell r="L194">
            <v>2289</v>
          </cell>
          <cell r="M194">
            <v>-4.1319999999999997</v>
          </cell>
        </row>
        <row r="195">
          <cell r="A195" t="str">
            <v>CVE - CRUDO TERMINAL DEL ESTE</v>
          </cell>
          <cell r="B195" t="str">
            <v>Oleoducto-1</v>
          </cell>
          <cell r="C195">
            <v>1</v>
          </cell>
          <cell r="D195">
            <v>195504.45600000001</v>
          </cell>
          <cell r="E195">
            <v>0</v>
          </cell>
          <cell r="F195">
            <v>0</v>
          </cell>
          <cell r="G195">
            <v>0</v>
          </cell>
          <cell r="H195">
            <v>179152.005</v>
          </cell>
          <cell r="I195">
            <v>0</v>
          </cell>
          <cell r="J195">
            <v>0</v>
          </cell>
          <cell r="K195">
            <v>0</v>
          </cell>
          <cell r="L195">
            <v>16835</v>
          </cell>
          <cell r="M195">
            <v>481.548</v>
          </cell>
        </row>
        <row r="196">
          <cell r="A196" t="str">
            <v>CVE - CRUDO TERMINAL DEL ESTE</v>
          </cell>
          <cell r="B196" t="str">
            <v>Oleoducto-2</v>
          </cell>
          <cell r="C196">
            <v>20199</v>
          </cell>
          <cell r="D196">
            <v>179152.005</v>
          </cell>
          <cell r="E196">
            <v>0</v>
          </cell>
          <cell r="F196">
            <v>0</v>
          </cell>
          <cell r="G196">
            <v>0</v>
          </cell>
          <cell r="H196">
            <v>196126.21299999999</v>
          </cell>
          <cell r="I196">
            <v>0</v>
          </cell>
          <cell r="J196">
            <v>0</v>
          </cell>
          <cell r="K196">
            <v>0</v>
          </cell>
          <cell r="L196">
            <v>3365</v>
          </cell>
          <cell r="M196">
            <v>140.209</v>
          </cell>
        </row>
        <row r="197">
          <cell r="A197" t="str">
            <v>LG - SUPERGAS TABLADA</v>
          </cell>
          <cell r="B197" t="str">
            <v>TK-Gasoducto</v>
          </cell>
          <cell r="C197">
            <v>275</v>
          </cell>
          <cell r="D197">
            <v>13785.386</v>
          </cell>
          <cell r="E197">
            <v>0</v>
          </cell>
          <cell r="F197">
            <v>0</v>
          </cell>
          <cell r="G197">
            <v>0</v>
          </cell>
          <cell r="H197">
            <v>13837.332</v>
          </cell>
          <cell r="I197">
            <v>0</v>
          </cell>
          <cell r="J197">
            <v>0</v>
          </cell>
          <cell r="K197">
            <v>0</v>
          </cell>
          <cell r="L197">
            <v>275</v>
          </cell>
          <cell r="M197">
            <v>51.945</v>
          </cell>
        </row>
        <row r="198">
          <cell r="A198" t="str">
            <v>SC - NAFTA SUPRA</v>
          </cell>
          <cell r="B198" t="str">
            <v>TK-POLI</v>
          </cell>
          <cell r="C198">
            <v>275</v>
          </cell>
          <cell r="D198">
            <v>139718.12</v>
          </cell>
          <cell r="E198">
            <v>0</v>
          </cell>
          <cell r="F198">
            <v>0</v>
          </cell>
          <cell r="G198">
            <v>0</v>
          </cell>
          <cell r="H198">
            <v>139424.111</v>
          </cell>
          <cell r="I198">
            <v>0</v>
          </cell>
          <cell r="J198">
            <v>0</v>
          </cell>
          <cell r="K198">
            <v>0</v>
          </cell>
          <cell r="L198">
            <v>275</v>
          </cell>
          <cell r="M198">
            <v>-294.01</v>
          </cell>
        </row>
      </sheetData>
      <sheetData sheetId="10" refreshError="1"/>
      <sheetData sheetId="11" refreshError="1">
        <row r="1">
          <cell r="A1" t="str">
            <v>Producto</v>
          </cell>
          <cell r="B1" t="str">
            <v>Hacia</v>
          </cell>
          <cell r="C1" t="str">
            <v>Desde</v>
          </cell>
          <cell r="D1" t="str">
            <v>Desde Producto</v>
          </cell>
          <cell r="E1" t="str">
            <v>Volumen</v>
          </cell>
        </row>
        <row r="2">
          <cell r="A2" t="str">
            <v>CVE - CRUDO TERMINAL DEL ESTE</v>
          </cell>
          <cell r="B2" t="str">
            <v>TK-T131</v>
          </cell>
          <cell r="C2" t="str">
            <v>LineaSub</v>
          </cell>
          <cell r="D2" t="str">
            <v>CVE - CRUDO TERMINAL DEL ESTE</v>
          </cell>
          <cell r="E2">
            <v>31212.641</v>
          </cell>
        </row>
        <row r="3">
          <cell r="A3" t="str">
            <v>CVE - CRUDO TERMINAL DEL ESTE</v>
          </cell>
          <cell r="B3" t="str">
            <v>TK-T132</v>
          </cell>
          <cell r="C3" t="str">
            <v>LineaSub</v>
          </cell>
          <cell r="D3" t="str">
            <v>CVE - CRUDO TERMINAL DEL ESTE</v>
          </cell>
          <cell r="E3">
            <v>8191.1329999999998</v>
          </cell>
        </row>
        <row r="4">
          <cell r="A4" t="str">
            <v>CVE - CRUDO TERMINAL DEL ESTE</v>
          </cell>
          <cell r="B4" t="str">
            <v>TK-T133</v>
          </cell>
          <cell r="C4" t="str">
            <v>LineaSub</v>
          </cell>
          <cell r="D4" t="str">
            <v>CVE - CRUDO TERMINAL DEL ESTE</v>
          </cell>
          <cell r="E4">
            <v>48810.553999999996</v>
          </cell>
        </row>
        <row r="5">
          <cell r="A5" t="str">
            <v>CVE - CRUDO TERMINAL DEL ESTE</v>
          </cell>
          <cell r="B5" t="str">
            <v>TK-T136</v>
          </cell>
          <cell r="C5" t="str">
            <v>LineaSub</v>
          </cell>
          <cell r="D5" t="str">
            <v>CVE - CRUDO TERMINAL DEL ESTE</v>
          </cell>
          <cell r="E5">
            <v>52643.349000000002</v>
          </cell>
        </row>
        <row r="6">
          <cell r="A6" t="str">
            <v>DO - DIESEL OIL</v>
          </cell>
          <cell r="B6" t="str">
            <v>TK-215</v>
          </cell>
          <cell r="C6" t="str">
            <v>TK-510</v>
          </cell>
          <cell r="D6" t="str">
            <v>DO - DIESEL OIL</v>
          </cell>
          <cell r="E6">
            <v>171.131</v>
          </cell>
        </row>
        <row r="7">
          <cell r="A7" t="str">
            <v>HV - CARGA FCCU</v>
          </cell>
          <cell r="B7" t="str">
            <v>TK-037</v>
          </cell>
          <cell r="C7" t="str">
            <v>N_Ref_HV</v>
          </cell>
          <cell r="D7" t="str">
            <v>HV - CARGA FCCU</v>
          </cell>
          <cell r="E7">
            <v>5265.67</v>
          </cell>
        </row>
        <row r="8">
          <cell r="A8" t="str">
            <v>HV - CARGA FCCU</v>
          </cell>
          <cell r="B8" t="str">
            <v>TK-039</v>
          </cell>
          <cell r="C8" t="str">
            <v>N_Ref_HV</v>
          </cell>
          <cell r="D8" t="str">
            <v>HV - CARGA FCCU</v>
          </cell>
          <cell r="E8">
            <v>594.904</v>
          </cell>
        </row>
        <row r="9">
          <cell r="A9" t="str">
            <v>HV - CARGA FCCU</v>
          </cell>
          <cell r="B9" t="str">
            <v>TK-039</v>
          </cell>
          <cell r="C9" t="str">
            <v>TK-207</v>
          </cell>
          <cell r="D9" t="str">
            <v>HV - CARGA FCCU</v>
          </cell>
          <cell r="E9">
            <v>4098.2420000000002</v>
          </cell>
        </row>
        <row r="10">
          <cell r="A10" t="str">
            <v>HV - CARGA FCCU</v>
          </cell>
          <cell r="B10" t="str">
            <v>TK-207</v>
          </cell>
          <cell r="C10" t="str">
            <v>N_Ref_HV</v>
          </cell>
          <cell r="D10" t="str">
            <v>HV - CARGA FCCU</v>
          </cell>
          <cell r="E10">
            <v>611.06200000000001</v>
          </cell>
        </row>
        <row r="11">
          <cell r="A11" t="str">
            <v>A1 - ASF.150/200</v>
          </cell>
          <cell r="B11" t="str">
            <v>TK-911</v>
          </cell>
          <cell r="C11" t="str">
            <v>N_Ref_FP</v>
          </cell>
          <cell r="D11" t="str">
            <v>A1 - ASF.150/200</v>
          </cell>
          <cell r="E11">
            <v>941.69799999999998</v>
          </cell>
        </row>
        <row r="12">
          <cell r="A12" t="str">
            <v>A6 - AC 20</v>
          </cell>
          <cell r="B12" t="str">
            <v>TK-905</v>
          </cell>
          <cell r="C12" t="str">
            <v>TK-909</v>
          </cell>
          <cell r="D12" t="str">
            <v>A6 - AC 20</v>
          </cell>
          <cell r="E12">
            <v>1386.8610000000001</v>
          </cell>
        </row>
        <row r="13">
          <cell r="A13" t="str">
            <v>A6 - AC 20</v>
          </cell>
          <cell r="B13" t="str">
            <v>TK-909</v>
          </cell>
          <cell r="C13" t="str">
            <v>N_Ref_FP</v>
          </cell>
          <cell r="D13" t="str">
            <v>A6 - AC 20</v>
          </cell>
          <cell r="E13">
            <v>1354.492</v>
          </cell>
        </row>
        <row r="14">
          <cell r="A14" t="str">
            <v>MC - MC-1</v>
          </cell>
          <cell r="B14" t="str">
            <v>TK-906</v>
          </cell>
          <cell r="C14" t="str">
            <v>TK-902</v>
          </cell>
          <cell r="D14" t="str">
            <v>DM - DILUY. P / MC-1</v>
          </cell>
          <cell r="E14">
            <v>202.77699999999999</v>
          </cell>
        </row>
        <row r="15">
          <cell r="A15" t="str">
            <v>MC - MC-1</v>
          </cell>
          <cell r="B15" t="str">
            <v>TK-906</v>
          </cell>
          <cell r="C15" t="str">
            <v>TK-909</v>
          </cell>
          <cell r="D15" t="str">
            <v>A6 - AC 20</v>
          </cell>
          <cell r="E15">
            <v>239.31399999999999</v>
          </cell>
        </row>
        <row r="16">
          <cell r="A16" t="str">
            <v>MC - MC-1</v>
          </cell>
          <cell r="B16" t="str">
            <v>TK-906</v>
          </cell>
          <cell r="C16" t="str">
            <v>TK-911</v>
          </cell>
          <cell r="D16" t="str">
            <v>A1 - ASF.150/200</v>
          </cell>
          <cell r="E16">
            <v>149.78700000000001</v>
          </cell>
        </row>
        <row r="17">
          <cell r="A17" t="str">
            <v>CV - CRUDO</v>
          </cell>
          <cell r="B17" t="str">
            <v>TK-032</v>
          </cell>
          <cell r="C17" t="str">
            <v>TK-101</v>
          </cell>
          <cell r="D17" t="str">
            <v>CV - CRUDO</v>
          </cell>
          <cell r="E17">
            <v>84855.524000000005</v>
          </cell>
        </row>
        <row r="18">
          <cell r="A18" t="str">
            <v>CV - CRUDO</v>
          </cell>
          <cell r="B18" t="str">
            <v>TK-032</v>
          </cell>
          <cell r="C18" t="str">
            <v>TK-103</v>
          </cell>
          <cell r="D18" t="str">
            <v>CV - CRUDO</v>
          </cell>
          <cell r="E18">
            <v>58768.267</v>
          </cell>
        </row>
        <row r="19">
          <cell r="A19" t="str">
            <v>CV - CRUDO</v>
          </cell>
          <cell r="B19" t="str">
            <v>TK-032</v>
          </cell>
          <cell r="C19" t="str">
            <v>TK-109</v>
          </cell>
          <cell r="D19" t="str">
            <v>CV - CRUDO</v>
          </cell>
          <cell r="E19">
            <v>41024.050000000003</v>
          </cell>
        </row>
        <row r="20">
          <cell r="A20" t="str">
            <v>CV - CRUDO</v>
          </cell>
          <cell r="B20" t="str">
            <v>TK-032</v>
          </cell>
          <cell r="C20" t="str">
            <v>TK-111</v>
          </cell>
          <cell r="D20" t="str">
            <v>CR - CRUDO RECUPERADO</v>
          </cell>
          <cell r="E20">
            <v>1877.5930000000001</v>
          </cell>
        </row>
        <row r="21">
          <cell r="A21" t="str">
            <v>CV - CRUDO</v>
          </cell>
          <cell r="B21" t="str">
            <v>TK-101</v>
          </cell>
          <cell r="C21" t="str">
            <v>Oleoducto-2</v>
          </cell>
          <cell r="D21" t="str">
            <v>CVE - CRUDO TERMINAL DEL ESTE</v>
          </cell>
          <cell r="E21">
            <v>88739.841</v>
          </cell>
        </row>
        <row r="22">
          <cell r="A22" t="str">
            <v>CV - CRUDO</v>
          </cell>
          <cell r="B22" t="str">
            <v>TK-101</v>
          </cell>
          <cell r="C22" t="str">
            <v>TK-103</v>
          </cell>
          <cell r="D22" t="str">
            <v>CV - CRUDO</v>
          </cell>
          <cell r="E22">
            <v>138.03100000000001</v>
          </cell>
        </row>
        <row r="23">
          <cell r="A23" t="str">
            <v>CV - CRUDO</v>
          </cell>
          <cell r="B23" t="str">
            <v>TK-101</v>
          </cell>
          <cell r="C23" t="str">
            <v>TK-109</v>
          </cell>
          <cell r="D23" t="str">
            <v>CV - CRUDO</v>
          </cell>
          <cell r="E23">
            <v>63.362000000000002</v>
          </cell>
        </row>
        <row r="24">
          <cell r="A24" t="str">
            <v>CV - CRUDO</v>
          </cell>
          <cell r="B24" t="str">
            <v>TK-101</v>
          </cell>
          <cell r="C24" t="str">
            <v>TK-111</v>
          </cell>
          <cell r="D24" t="str">
            <v>CR - CRUDO RECUPERADO</v>
          </cell>
          <cell r="E24">
            <v>65.263000000000005</v>
          </cell>
        </row>
        <row r="25">
          <cell r="A25" t="str">
            <v>CV - CRUDO</v>
          </cell>
          <cell r="B25" t="str">
            <v>TK-103</v>
          </cell>
          <cell r="C25" t="str">
            <v>Oleoducto-2</v>
          </cell>
          <cell r="D25" t="str">
            <v>CVE - CRUDO TERMINAL DEL ESTE</v>
          </cell>
          <cell r="E25">
            <v>73051.262000000002</v>
          </cell>
        </row>
        <row r="26">
          <cell r="A26" t="str">
            <v>CV - CRUDO</v>
          </cell>
          <cell r="B26" t="str">
            <v>TK-103</v>
          </cell>
          <cell r="C26" t="str">
            <v>TK-101</v>
          </cell>
          <cell r="D26" t="str">
            <v>CV - CRUDO</v>
          </cell>
          <cell r="E26">
            <v>178.67</v>
          </cell>
        </row>
        <row r="27">
          <cell r="A27" t="str">
            <v>CV - CRUDO</v>
          </cell>
          <cell r="B27" t="str">
            <v>TK-103</v>
          </cell>
          <cell r="C27" t="str">
            <v>TK-109</v>
          </cell>
          <cell r="D27" t="str">
            <v>CV - CRUDO</v>
          </cell>
          <cell r="E27">
            <v>83.29</v>
          </cell>
        </row>
        <row r="28">
          <cell r="A28" t="str">
            <v>CV - CRUDO</v>
          </cell>
          <cell r="B28" t="str">
            <v>TK-109</v>
          </cell>
          <cell r="C28" t="str">
            <v>Oleoducto-2</v>
          </cell>
          <cell r="D28" t="str">
            <v>CVE - CRUDO TERMINAL DEL ESTE</v>
          </cell>
          <cell r="E28">
            <v>34335.110999999997</v>
          </cell>
        </row>
        <row r="29">
          <cell r="A29" t="str">
            <v>CV - CRUDO</v>
          </cell>
          <cell r="B29" t="str">
            <v>TK-109</v>
          </cell>
          <cell r="C29" t="str">
            <v>TK-103</v>
          </cell>
          <cell r="D29" t="str">
            <v>CV - CRUDO</v>
          </cell>
          <cell r="E29">
            <v>562.54100000000005</v>
          </cell>
        </row>
        <row r="30">
          <cell r="A30" t="str">
            <v>B100 - Biodisel</v>
          </cell>
          <cell r="B30" t="str">
            <v>TK-049</v>
          </cell>
          <cell r="C30" t="str">
            <v>REC_C_Import</v>
          </cell>
          <cell r="D30" t="str">
            <v>B100 - Biodisel</v>
          </cell>
          <cell r="E30">
            <v>602.27200000000005</v>
          </cell>
        </row>
        <row r="31">
          <cell r="A31" t="str">
            <v>B100 - Biodisel</v>
          </cell>
          <cell r="B31" t="str">
            <v>TK-617</v>
          </cell>
          <cell r="C31" t="str">
            <v>REC_C_Import</v>
          </cell>
          <cell r="D31" t="str">
            <v>B100 - Biodisel</v>
          </cell>
          <cell r="E31">
            <v>487.01400000000001</v>
          </cell>
        </row>
        <row r="32">
          <cell r="A32" t="str">
            <v>GO - GAS OIL</v>
          </cell>
          <cell r="B32" t="str">
            <v>TK-100</v>
          </cell>
          <cell r="C32" t="str">
            <v>REC_B_Import</v>
          </cell>
          <cell r="D32" t="str">
            <v>GO - GAS OIL</v>
          </cell>
          <cell r="E32">
            <v>77935.051000000007</v>
          </cell>
        </row>
        <row r="33">
          <cell r="A33" t="str">
            <v>GO - GAS OIL</v>
          </cell>
          <cell r="B33" t="str">
            <v>TK-100</v>
          </cell>
          <cell r="C33" t="str">
            <v>TK-617</v>
          </cell>
          <cell r="D33" t="str">
            <v>B100 - Biodisel</v>
          </cell>
          <cell r="E33">
            <v>402.44200000000001</v>
          </cell>
        </row>
        <row r="34">
          <cell r="A34" t="str">
            <v>GO - GAS OIL</v>
          </cell>
          <cell r="B34" t="str">
            <v>TK-220</v>
          </cell>
          <cell r="C34" t="str">
            <v>TK-100</v>
          </cell>
          <cell r="D34" t="str">
            <v>GO - GAS OIL</v>
          </cell>
          <cell r="E34">
            <v>1034.42</v>
          </cell>
        </row>
        <row r="35">
          <cell r="A35" t="str">
            <v>GO - GAS OIL</v>
          </cell>
          <cell r="B35" t="str">
            <v>TK-302</v>
          </cell>
          <cell r="C35" t="str">
            <v>N_Ref_GO</v>
          </cell>
          <cell r="D35" t="str">
            <v>GO - GAS OIL</v>
          </cell>
          <cell r="E35">
            <v>13118.819</v>
          </cell>
        </row>
        <row r="36">
          <cell r="A36" t="str">
            <v>GO - GAS OIL</v>
          </cell>
          <cell r="B36" t="str">
            <v>TK-302</v>
          </cell>
          <cell r="C36" t="str">
            <v>TK-049</v>
          </cell>
          <cell r="D36" t="str">
            <v>B100 - Biodisel</v>
          </cell>
          <cell r="E36">
            <v>198.84700000000001</v>
          </cell>
        </row>
        <row r="37">
          <cell r="A37" t="str">
            <v>GO - GAS OIL</v>
          </cell>
          <cell r="B37" t="str">
            <v>TK-302</v>
          </cell>
          <cell r="C37" t="str">
            <v>TK-100</v>
          </cell>
          <cell r="D37" t="str">
            <v>GO - GAS OIL</v>
          </cell>
          <cell r="E37">
            <v>2447.2049999999999</v>
          </cell>
        </row>
        <row r="38">
          <cell r="A38" t="str">
            <v>GO - GAS OIL</v>
          </cell>
          <cell r="B38" t="str">
            <v>TK-302</v>
          </cell>
          <cell r="C38" t="str">
            <v>TK-301</v>
          </cell>
          <cell r="D38" t="str">
            <v>GOE - GAS OIL ESPECIAL</v>
          </cell>
          <cell r="E38">
            <v>228.07</v>
          </cell>
        </row>
        <row r="39">
          <cell r="A39" t="str">
            <v>GO - GAS OIL</v>
          </cell>
          <cell r="B39" t="str">
            <v>TK-302</v>
          </cell>
          <cell r="C39" t="str">
            <v>TK-301</v>
          </cell>
          <cell r="D39" t="str">
            <v>JA - JET A-1</v>
          </cell>
          <cell r="E39">
            <v>85.581000000000003</v>
          </cell>
        </row>
        <row r="40">
          <cell r="A40" t="str">
            <v>GO - GAS OIL</v>
          </cell>
          <cell r="B40" t="str">
            <v>TK-302</v>
          </cell>
          <cell r="C40" t="str">
            <v>TK-514</v>
          </cell>
          <cell r="D40" t="str">
            <v>GO - GAS OIL</v>
          </cell>
          <cell r="E40">
            <v>1061.011</v>
          </cell>
        </row>
        <row r="41">
          <cell r="A41" t="str">
            <v>GO - GAS OIL</v>
          </cell>
          <cell r="B41" t="str">
            <v>TK-302</v>
          </cell>
          <cell r="C41" t="str">
            <v>TK-A1</v>
          </cell>
          <cell r="D41" t="str">
            <v>MF - Mejorado Flujo</v>
          </cell>
          <cell r="E41">
            <v>4.9000000000000002E-2</v>
          </cell>
        </row>
        <row r="42">
          <cell r="A42" t="str">
            <v>GO - GAS OIL</v>
          </cell>
          <cell r="B42" t="str">
            <v>TK-302</v>
          </cell>
          <cell r="C42" t="str">
            <v>TK-A2</v>
          </cell>
          <cell r="D42" t="str">
            <v>MNC - Mejorado Numero Cetano</v>
          </cell>
          <cell r="E42">
            <v>1.6479999999999999</v>
          </cell>
        </row>
        <row r="43">
          <cell r="A43" t="str">
            <v>GO - GAS OIL</v>
          </cell>
          <cell r="B43" t="str">
            <v>TK-302</v>
          </cell>
          <cell r="C43" t="str">
            <v>TK-A4</v>
          </cell>
          <cell r="D43" t="str">
            <v>MNC - Mejorado Numero Cetano</v>
          </cell>
          <cell r="E43">
            <v>0.44800000000000001</v>
          </cell>
        </row>
        <row r="44">
          <cell r="A44" t="str">
            <v>GO - GAS OIL</v>
          </cell>
          <cell r="B44" t="str">
            <v>TK-303</v>
          </cell>
          <cell r="C44" t="str">
            <v>N_Ref_GO</v>
          </cell>
          <cell r="D44" t="str">
            <v>GO - GAS OIL</v>
          </cell>
          <cell r="E44">
            <v>12614.144</v>
          </cell>
        </row>
        <row r="45">
          <cell r="A45" t="str">
            <v>GO - GAS OIL</v>
          </cell>
          <cell r="B45" t="str">
            <v>TK-303</v>
          </cell>
          <cell r="C45" t="str">
            <v>TK-049</v>
          </cell>
          <cell r="D45" t="str">
            <v>B100 - Biodisel</v>
          </cell>
          <cell r="E45">
            <v>119.137</v>
          </cell>
        </row>
        <row r="46">
          <cell r="A46" t="str">
            <v>GO - GAS OIL</v>
          </cell>
          <cell r="B46" t="str">
            <v>TK-303</v>
          </cell>
          <cell r="C46" t="str">
            <v>TK-100</v>
          </cell>
          <cell r="D46" t="str">
            <v>GO - GAS OIL</v>
          </cell>
          <cell r="E46">
            <v>1593.9169999999999</v>
          </cell>
        </row>
        <row r="47">
          <cell r="A47" t="str">
            <v>GO - GAS OIL</v>
          </cell>
          <cell r="B47" t="str">
            <v>TK-303</v>
          </cell>
          <cell r="C47" t="str">
            <v>TK-617</v>
          </cell>
          <cell r="D47" t="str">
            <v>B100 - Biodisel</v>
          </cell>
          <cell r="E47">
            <v>96.664000000000001</v>
          </cell>
        </row>
        <row r="48">
          <cell r="A48" t="str">
            <v>GO - GAS OIL</v>
          </cell>
          <cell r="B48" t="str">
            <v>TK-303</v>
          </cell>
          <cell r="C48" t="str">
            <v>TK-A1</v>
          </cell>
          <cell r="D48" t="str">
            <v>MF - Mejorado Flujo</v>
          </cell>
          <cell r="E48">
            <v>4.9000000000000002E-2</v>
          </cell>
        </row>
        <row r="49">
          <cell r="A49" t="str">
            <v>GO - GAS OIL</v>
          </cell>
          <cell r="B49" t="str">
            <v>TK-303</v>
          </cell>
          <cell r="C49" t="str">
            <v>TK-A2</v>
          </cell>
          <cell r="D49" t="str">
            <v>MNC - Mejorado Numero Cetano</v>
          </cell>
          <cell r="E49">
            <v>4.2000000000000003E-2</v>
          </cell>
        </row>
        <row r="50">
          <cell r="A50" t="str">
            <v>GO - GAS OIL</v>
          </cell>
          <cell r="B50" t="str">
            <v>TK-303</v>
          </cell>
          <cell r="C50" t="str">
            <v>TK-A4</v>
          </cell>
          <cell r="D50" t="str">
            <v>MNC - Mejorado Numero Cetano</v>
          </cell>
          <cell r="E50">
            <v>8.8789999999999996</v>
          </cell>
        </row>
        <row r="51">
          <cell r="A51" t="str">
            <v>GO - GAS OIL</v>
          </cell>
          <cell r="B51" t="str">
            <v>TK-304</v>
          </cell>
          <cell r="C51" t="str">
            <v>N_Ref_GO</v>
          </cell>
          <cell r="D51" t="str">
            <v>GO - GAS OIL</v>
          </cell>
          <cell r="E51">
            <v>13735.405000000001</v>
          </cell>
        </row>
        <row r="52">
          <cell r="A52" t="str">
            <v>GO - GAS OIL</v>
          </cell>
          <cell r="B52" t="str">
            <v>TK-304</v>
          </cell>
          <cell r="C52" t="str">
            <v>TK-049</v>
          </cell>
          <cell r="D52" t="str">
            <v>B100 - Biodisel</v>
          </cell>
          <cell r="E52">
            <v>101.756</v>
          </cell>
        </row>
        <row r="53">
          <cell r="A53" t="str">
            <v>GO - GAS OIL</v>
          </cell>
          <cell r="B53" t="str">
            <v>TK-304</v>
          </cell>
          <cell r="C53" t="str">
            <v>TK-100</v>
          </cell>
          <cell r="D53" t="str">
            <v>GO - GAS OIL</v>
          </cell>
          <cell r="E53">
            <v>3053.1120000000001</v>
          </cell>
        </row>
        <row r="54">
          <cell r="A54" t="str">
            <v>GO - GAS OIL</v>
          </cell>
          <cell r="B54" t="str">
            <v>TK-304</v>
          </cell>
          <cell r="C54" t="str">
            <v>TK-301</v>
          </cell>
          <cell r="D54" t="str">
            <v>GOE - GAS OIL ESPECIAL</v>
          </cell>
          <cell r="E54">
            <v>237.8</v>
          </cell>
        </row>
        <row r="55">
          <cell r="A55" t="str">
            <v>GO - GAS OIL</v>
          </cell>
          <cell r="B55" t="str">
            <v>TK-304</v>
          </cell>
          <cell r="C55" t="str">
            <v>TK-514</v>
          </cell>
          <cell r="D55" t="str">
            <v>GO - GAS OIL</v>
          </cell>
          <cell r="E55">
            <v>575.98800000000006</v>
          </cell>
        </row>
        <row r="56">
          <cell r="A56" t="str">
            <v>GO - GAS OIL</v>
          </cell>
          <cell r="B56" t="str">
            <v>TK-304</v>
          </cell>
          <cell r="C56" t="str">
            <v>TK-A1</v>
          </cell>
          <cell r="D56" t="str">
            <v>MF - Mejorado Flujo</v>
          </cell>
          <cell r="E56">
            <v>3.9E-2</v>
          </cell>
        </row>
        <row r="57">
          <cell r="A57" t="str">
            <v>GO - GAS OIL</v>
          </cell>
          <cell r="B57" t="str">
            <v>TK-304</v>
          </cell>
          <cell r="C57" t="str">
            <v>TK-A2</v>
          </cell>
          <cell r="D57" t="str">
            <v>MNC - Mejorado Numero Cetano</v>
          </cell>
          <cell r="E57">
            <v>0.47199999999999998</v>
          </cell>
        </row>
        <row r="58">
          <cell r="A58" t="str">
            <v>GO - GAS OIL</v>
          </cell>
          <cell r="B58" t="str">
            <v>TK-304</v>
          </cell>
          <cell r="C58" t="str">
            <v>TK-A4</v>
          </cell>
          <cell r="D58" t="str">
            <v>MNC - Mejorado Numero Cetano</v>
          </cell>
          <cell r="E58">
            <v>3.867</v>
          </cell>
        </row>
        <row r="59">
          <cell r="A59" t="str">
            <v>GO - GAS OIL</v>
          </cell>
          <cell r="B59" t="str">
            <v>TK-501</v>
          </cell>
          <cell r="C59" t="str">
            <v>N_Ref_GO</v>
          </cell>
          <cell r="D59" t="str">
            <v>GO - GAS OIL</v>
          </cell>
          <cell r="E59">
            <v>3761.63</v>
          </cell>
        </row>
        <row r="60">
          <cell r="A60" t="str">
            <v>GO - GAS OIL</v>
          </cell>
          <cell r="B60" t="str">
            <v>TK-501</v>
          </cell>
          <cell r="C60" t="str">
            <v>TK-507</v>
          </cell>
          <cell r="D60" t="str">
            <v>GO - GAS OIL</v>
          </cell>
          <cell r="E60">
            <v>689.654</v>
          </cell>
        </row>
        <row r="61">
          <cell r="A61" t="str">
            <v>GO - GAS OIL</v>
          </cell>
          <cell r="B61" t="str">
            <v>TK-501</v>
          </cell>
          <cell r="C61" t="str">
            <v>TK-A2</v>
          </cell>
          <cell r="D61" t="str">
            <v>MNC - Mejorado Numero Cetano</v>
          </cell>
          <cell r="E61">
            <v>0.69199999999999995</v>
          </cell>
        </row>
        <row r="62">
          <cell r="A62" t="str">
            <v>GO - GAS OIL</v>
          </cell>
          <cell r="B62" t="str">
            <v>TK-507</v>
          </cell>
          <cell r="C62" t="str">
            <v>TK-100</v>
          </cell>
          <cell r="D62" t="str">
            <v>GO - GAS OIL</v>
          </cell>
          <cell r="E62">
            <v>7500.1779999999999</v>
          </cell>
        </row>
        <row r="63">
          <cell r="A63" t="str">
            <v>GO - GAS OIL</v>
          </cell>
          <cell r="B63" t="str">
            <v>TK-514</v>
          </cell>
          <cell r="C63" t="str">
            <v>TK-A4</v>
          </cell>
          <cell r="D63" t="str">
            <v>MNC - Mejorado Numero Cetano</v>
          </cell>
          <cell r="E63">
            <v>1.5820000000000001</v>
          </cell>
        </row>
        <row r="64">
          <cell r="A64" t="str">
            <v>GO - GAS OIL</v>
          </cell>
          <cell r="B64" t="str">
            <v>TK-514</v>
          </cell>
          <cell r="C64" t="str">
            <v>N_Ref_GO</v>
          </cell>
          <cell r="D64" t="str">
            <v>GO - GAS OIL</v>
          </cell>
          <cell r="E64">
            <v>5854.933</v>
          </cell>
        </row>
        <row r="65">
          <cell r="A65" t="str">
            <v>GO - GAS OIL</v>
          </cell>
          <cell r="B65" t="str">
            <v>TK-514</v>
          </cell>
          <cell r="C65" t="str">
            <v>REC_B_Import</v>
          </cell>
          <cell r="D65" t="str">
            <v>GO - GAS OIL</v>
          </cell>
          <cell r="E65">
            <v>13081.441000000001</v>
          </cell>
        </row>
        <row r="66">
          <cell r="A66" t="str">
            <v>GO - GAS OIL</v>
          </cell>
          <cell r="B66" t="str">
            <v>TK-514</v>
          </cell>
          <cell r="C66" t="str">
            <v>TK-617</v>
          </cell>
          <cell r="D66" t="str">
            <v>B100 - Biodisel</v>
          </cell>
          <cell r="E66">
            <v>143.19900000000001</v>
          </cell>
        </row>
        <row r="67">
          <cell r="A67" t="str">
            <v>GO - GAS OIL</v>
          </cell>
          <cell r="B67" t="str">
            <v>TK-514</v>
          </cell>
          <cell r="C67" t="str">
            <v>TK-A1</v>
          </cell>
          <cell r="D67" t="str">
            <v>MF - Mejorado Flujo</v>
          </cell>
          <cell r="E67">
            <v>0.67900000000000005</v>
          </cell>
        </row>
        <row r="68">
          <cell r="A68" t="str">
            <v>GO - GAS OIL</v>
          </cell>
          <cell r="B68" t="str">
            <v>TK-514</v>
          </cell>
          <cell r="C68" t="str">
            <v>TK-A2</v>
          </cell>
          <cell r="D68" t="str">
            <v>MNC - Mejorado Numero Cetano</v>
          </cell>
          <cell r="E68">
            <v>0.25</v>
          </cell>
        </row>
        <row r="69">
          <cell r="A69" t="str">
            <v>GOE - GAS OIL ESPECIAL</v>
          </cell>
          <cell r="B69" t="str">
            <v>TK-301</v>
          </cell>
          <cell r="C69" t="str">
            <v>TK-044</v>
          </cell>
          <cell r="D69" t="str">
            <v>JA - JET A-1</v>
          </cell>
          <cell r="E69">
            <v>235.35300000000001</v>
          </cell>
        </row>
        <row r="70">
          <cell r="A70" t="str">
            <v>GOE - GAS OIL ESPECIAL</v>
          </cell>
          <cell r="B70" t="str">
            <v>TK-301</v>
          </cell>
          <cell r="C70" t="str">
            <v>TK-048</v>
          </cell>
          <cell r="D70" t="str">
            <v>JA - JET A-1</v>
          </cell>
          <cell r="E70">
            <v>87.584000000000003</v>
          </cell>
        </row>
        <row r="71">
          <cell r="A71" t="str">
            <v>JA - JET A-1</v>
          </cell>
          <cell r="B71" t="str">
            <v>TK-044</v>
          </cell>
          <cell r="C71" t="str">
            <v>N_Ref_KE</v>
          </cell>
          <cell r="D71" t="str">
            <v>JA - JET A-1</v>
          </cell>
          <cell r="E71">
            <v>3465.221</v>
          </cell>
        </row>
        <row r="72">
          <cell r="A72" t="str">
            <v>JA - JET A-1</v>
          </cell>
          <cell r="B72" t="str">
            <v>TK-048</v>
          </cell>
          <cell r="C72" t="str">
            <v>N_Ref_KE</v>
          </cell>
          <cell r="D72" t="str">
            <v>JA - JET A-1</v>
          </cell>
          <cell r="E72">
            <v>4230.2830000000004</v>
          </cell>
        </row>
        <row r="73">
          <cell r="A73" t="str">
            <v>JA - JET A-1</v>
          </cell>
          <cell r="B73" t="str">
            <v>TK-301</v>
          </cell>
          <cell r="C73" t="str">
            <v>TK-048</v>
          </cell>
          <cell r="D73" t="str">
            <v>JA - JET A-1</v>
          </cell>
          <cell r="E73">
            <v>108.21299999999999</v>
          </cell>
        </row>
        <row r="74">
          <cell r="A74" t="str">
            <v>JA - JET A-1</v>
          </cell>
          <cell r="B74" t="str">
            <v>TK-301</v>
          </cell>
          <cell r="C74" t="str">
            <v>TK-301</v>
          </cell>
          <cell r="D74" t="str">
            <v>GOE - GAS OIL ESPECIAL</v>
          </cell>
          <cell r="E74">
            <v>92.899000000000001</v>
          </cell>
        </row>
        <row r="75">
          <cell r="A75" t="str">
            <v>JA - JET A-1</v>
          </cell>
          <cell r="B75" t="str">
            <v>TK-301</v>
          </cell>
          <cell r="C75" t="str">
            <v>TK-801</v>
          </cell>
          <cell r="D75" t="str">
            <v>JA - JET A-1</v>
          </cell>
          <cell r="E75">
            <v>2619.3339999999998</v>
          </cell>
        </row>
        <row r="76">
          <cell r="A76" t="str">
            <v>JA - JET A-1</v>
          </cell>
          <cell r="B76" t="str">
            <v>TK-801</v>
          </cell>
          <cell r="C76" t="str">
            <v>TK-044</v>
          </cell>
          <cell r="D76" t="str">
            <v>JA - JET A-1</v>
          </cell>
          <cell r="E76">
            <v>822.55899999999997</v>
          </cell>
        </row>
        <row r="77">
          <cell r="A77" t="str">
            <v>JA - JET A-1</v>
          </cell>
          <cell r="B77" t="str">
            <v>TK-801</v>
          </cell>
          <cell r="C77" t="str">
            <v>TK-048</v>
          </cell>
          <cell r="D77" t="str">
            <v>JA - JET A-1</v>
          </cell>
          <cell r="E77">
            <v>825.50400000000002</v>
          </cell>
        </row>
        <row r="78">
          <cell r="A78" t="str">
            <v>JA - JET A-1</v>
          </cell>
          <cell r="B78" t="str">
            <v>TK-801</v>
          </cell>
          <cell r="C78" t="str">
            <v>TK-805</v>
          </cell>
          <cell r="D78" t="str">
            <v>JA - JET A-1</v>
          </cell>
          <cell r="E78">
            <v>4726.125</v>
          </cell>
        </row>
        <row r="79">
          <cell r="A79" t="str">
            <v>JA - JET A-1</v>
          </cell>
          <cell r="B79" t="str">
            <v>TK-801</v>
          </cell>
          <cell r="C79" t="str">
            <v>TK-809</v>
          </cell>
          <cell r="D79" t="str">
            <v>JA - JET A-1</v>
          </cell>
          <cell r="E79">
            <v>1214.576</v>
          </cell>
        </row>
        <row r="80">
          <cell r="A80" t="str">
            <v>JA - JET A-1</v>
          </cell>
          <cell r="B80" t="str">
            <v>TK-802</v>
          </cell>
          <cell r="C80" t="str">
            <v>TK-805</v>
          </cell>
          <cell r="D80" t="str">
            <v>JA - JET A-1</v>
          </cell>
          <cell r="E80">
            <v>1242.144</v>
          </cell>
        </row>
        <row r="81">
          <cell r="A81" t="str">
            <v>JA - JET A-1</v>
          </cell>
          <cell r="B81" t="str">
            <v>TK-802</v>
          </cell>
          <cell r="C81" t="str">
            <v>TK-809</v>
          </cell>
          <cell r="D81" t="str">
            <v>JA - JET A-1</v>
          </cell>
          <cell r="E81">
            <v>1016.272</v>
          </cell>
        </row>
        <row r="82">
          <cell r="A82" t="str">
            <v>JA - JET A-1</v>
          </cell>
          <cell r="B82" t="str">
            <v>TK-805</v>
          </cell>
          <cell r="C82" t="str">
            <v>TK-044</v>
          </cell>
          <cell r="D82" t="str">
            <v>JA - JET A-1</v>
          </cell>
          <cell r="E82">
            <v>1714.354</v>
          </cell>
        </row>
        <row r="83">
          <cell r="A83" t="str">
            <v>JA - JET A-1</v>
          </cell>
          <cell r="B83" t="str">
            <v>TK-805</v>
          </cell>
          <cell r="C83" t="str">
            <v>TK-048</v>
          </cell>
          <cell r="D83" t="str">
            <v>JA - JET A-1</v>
          </cell>
          <cell r="E83">
            <v>2430.029</v>
          </cell>
        </row>
        <row r="84">
          <cell r="A84" t="str">
            <v>KE - QUEROSENO</v>
          </cell>
          <cell r="B84" t="str">
            <v>TK-619</v>
          </cell>
          <cell r="C84" t="str">
            <v>TK-806</v>
          </cell>
          <cell r="D84" t="str">
            <v>KE - QUEROSENO</v>
          </cell>
          <cell r="E84">
            <v>1233.606</v>
          </cell>
        </row>
        <row r="85">
          <cell r="A85" t="str">
            <v>KE - QUEROSENO</v>
          </cell>
          <cell r="B85" t="str">
            <v>TK-806</v>
          </cell>
          <cell r="C85" t="str">
            <v>TK-044</v>
          </cell>
          <cell r="D85" t="str">
            <v>JA - JET A-1</v>
          </cell>
          <cell r="E85">
            <v>671.12599999999998</v>
          </cell>
        </row>
        <row r="86">
          <cell r="A86" t="str">
            <v>KE - QUEROSENO</v>
          </cell>
          <cell r="B86" t="str">
            <v>TK-806</v>
          </cell>
          <cell r="C86" t="str">
            <v>TK-048</v>
          </cell>
          <cell r="D86" t="str">
            <v>JA - JET A-1</v>
          </cell>
          <cell r="E86">
            <v>418.25400000000002</v>
          </cell>
        </row>
        <row r="87">
          <cell r="A87" t="str">
            <v>FC - F.O. CALEFACCION</v>
          </cell>
          <cell r="B87" t="str">
            <v>TK-211</v>
          </cell>
          <cell r="C87" t="str">
            <v>TK-202</v>
          </cell>
          <cell r="D87" t="str">
            <v>FP - F.O. PESADO</v>
          </cell>
          <cell r="E87">
            <v>4259.3680000000004</v>
          </cell>
        </row>
        <row r="88">
          <cell r="A88" t="str">
            <v>FC - F.O. CALEFACCION</v>
          </cell>
          <cell r="B88" t="str">
            <v>TK-211</v>
          </cell>
          <cell r="C88" t="str">
            <v>TK-203</v>
          </cell>
          <cell r="D88" t="str">
            <v>FP - F.O. PESADO</v>
          </cell>
          <cell r="E88">
            <v>892.74599999999998</v>
          </cell>
        </row>
        <row r="89">
          <cell r="A89" t="str">
            <v>FC - F.O. CALEFACCION</v>
          </cell>
          <cell r="B89" t="str">
            <v>TK-211</v>
          </cell>
          <cell r="C89" t="str">
            <v>TK-509</v>
          </cell>
          <cell r="D89" t="str">
            <v>DO - DIESEL OIL</v>
          </cell>
          <cell r="E89">
            <v>509.62700000000001</v>
          </cell>
        </row>
        <row r="90">
          <cell r="A90" t="str">
            <v>FC - F.O. CALEFACCION</v>
          </cell>
          <cell r="B90" t="str">
            <v>TK-211</v>
          </cell>
          <cell r="C90" t="str">
            <v>TK-511</v>
          </cell>
          <cell r="D90" t="str">
            <v>LC - AC. LIV. CRACKING</v>
          </cell>
          <cell r="E90">
            <v>327.54000000000002</v>
          </cell>
        </row>
        <row r="91">
          <cell r="A91" t="str">
            <v>FC - F.O. CALEFACCION</v>
          </cell>
          <cell r="B91" t="str">
            <v>TK-211</v>
          </cell>
          <cell r="C91" t="str">
            <v>TK-601</v>
          </cell>
          <cell r="D91" t="str">
            <v>LC - AC. LIV. CRACKING</v>
          </cell>
          <cell r="E91">
            <v>808.77800000000002</v>
          </cell>
        </row>
        <row r="92">
          <cell r="A92" t="str">
            <v>FC - F.O. CALEFACCION</v>
          </cell>
          <cell r="B92" t="str">
            <v>TK-214</v>
          </cell>
          <cell r="C92" t="str">
            <v>TK-211</v>
          </cell>
          <cell r="D92" t="str">
            <v>FC - F.O. CALEFACCION</v>
          </cell>
          <cell r="E92">
            <v>4451.5950000000003</v>
          </cell>
        </row>
        <row r="93">
          <cell r="A93" t="str">
            <v>FC - F.O. CALEFACCION</v>
          </cell>
          <cell r="B93" t="str">
            <v>TK-214</v>
          </cell>
          <cell r="C93" t="str">
            <v>TK-216</v>
          </cell>
          <cell r="D93" t="str">
            <v>FC - F.O. CALEFACCION</v>
          </cell>
          <cell r="E93">
            <v>103.19</v>
          </cell>
        </row>
        <row r="94">
          <cell r="A94" t="str">
            <v>FC - F.O. CALEFACCION</v>
          </cell>
          <cell r="B94" t="str">
            <v>TK-214</v>
          </cell>
          <cell r="C94" t="str">
            <v>TK-217</v>
          </cell>
          <cell r="D94" t="str">
            <v>FC - F.O. CALEFACCION</v>
          </cell>
          <cell r="E94">
            <v>740.58100000000002</v>
          </cell>
        </row>
        <row r="95">
          <cell r="A95" t="str">
            <v>FC - F.O. CALEFACCION</v>
          </cell>
          <cell r="B95" t="str">
            <v>TK-216</v>
          </cell>
          <cell r="C95" t="str">
            <v>TK-214</v>
          </cell>
          <cell r="D95" t="str">
            <v>FC - F.O. CALEFACCION</v>
          </cell>
          <cell r="E95">
            <v>93.817999999999998</v>
          </cell>
        </row>
        <row r="96">
          <cell r="A96" t="str">
            <v>FC - F.O. CALEFACCION</v>
          </cell>
          <cell r="B96" t="str">
            <v>TK-217</v>
          </cell>
          <cell r="C96" t="str">
            <v>TK-211</v>
          </cell>
          <cell r="D96" t="str">
            <v>FC - F.O. CALEFACCION</v>
          </cell>
          <cell r="E96">
            <v>216.19399999999999</v>
          </cell>
        </row>
        <row r="97">
          <cell r="A97" t="str">
            <v>FC - F.O. CALEFACCION</v>
          </cell>
          <cell r="B97" t="str">
            <v>TK-217</v>
          </cell>
          <cell r="C97" t="str">
            <v>TK-214</v>
          </cell>
          <cell r="D97" t="str">
            <v>FC - F.O. CALEFACCION</v>
          </cell>
          <cell r="E97">
            <v>517.27499999999998</v>
          </cell>
        </row>
        <row r="98">
          <cell r="A98" t="str">
            <v>FI - F.O. INTERMEDIO</v>
          </cell>
          <cell r="B98" t="str">
            <v>TK-107</v>
          </cell>
          <cell r="C98" t="str">
            <v>N1_Ref_LC</v>
          </cell>
          <cell r="D98" t="str">
            <v>FI - F.O. INTERMEDIO</v>
          </cell>
          <cell r="E98">
            <v>1106.375</v>
          </cell>
        </row>
        <row r="99">
          <cell r="A99" t="str">
            <v>FI - F.O. INTERMEDIO</v>
          </cell>
          <cell r="B99" t="str">
            <v>TK-107</v>
          </cell>
          <cell r="C99" t="str">
            <v>N_Ref_FP</v>
          </cell>
          <cell r="D99" t="str">
            <v>FI - F.O. INTERMEDIO</v>
          </cell>
          <cell r="E99">
            <v>3798.9189999999999</v>
          </cell>
        </row>
        <row r="100">
          <cell r="A100" t="str">
            <v>FI - F.O. INTERMEDIO</v>
          </cell>
          <cell r="B100" t="str">
            <v>TK-107</v>
          </cell>
          <cell r="C100" t="str">
            <v>TK-206</v>
          </cell>
          <cell r="D100" t="str">
            <v>FI - F.O. INTERMEDIO</v>
          </cell>
          <cell r="E100">
            <v>3603.3589999999999</v>
          </cell>
        </row>
        <row r="101">
          <cell r="A101" t="str">
            <v>FI - F.O. INTERMEDIO</v>
          </cell>
          <cell r="B101" t="str">
            <v>TK-107</v>
          </cell>
          <cell r="C101" t="str">
            <v>TK-601</v>
          </cell>
          <cell r="D101" t="str">
            <v>LC - AC. LIV. CRACKING</v>
          </cell>
          <cell r="E101">
            <v>204.06100000000001</v>
          </cell>
        </row>
        <row r="102">
          <cell r="A102" t="str">
            <v>FI - F.O. INTERMEDIO</v>
          </cell>
          <cell r="B102" t="str">
            <v>TK-107</v>
          </cell>
          <cell r="C102" t="str">
            <v>TK-618</v>
          </cell>
          <cell r="D102" t="str">
            <v>KE - QUEROSENO</v>
          </cell>
          <cell r="E102">
            <v>145.44800000000001</v>
          </cell>
        </row>
        <row r="103">
          <cell r="A103" t="str">
            <v>FI - F.O. INTERMEDIO</v>
          </cell>
          <cell r="B103" t="str">
            <v>TK-206</v>
          </cell>
          <cell r="C103" t="str">
            <v>N1_Ref_LC</v>
          </cell>
          <cell r="D103" t="str">
            <v>FI - F.O. INTERMEDIO</v>
          </cell>
          <cell r="E103">
            <v>210</v>
          </cell>
        </row>
        <row r="104">
          <cell r="A104" t="str">
            <v>FI - F.O. INTERMEDIO</v>
          </cell>
          <cell r="B104" t="str">
            <v>TK-206</v>
          </cell>
          <cell r="C104" t="str">
            <v>TK-205</v>
          </cell>
          <cell r="D104" t="str">
            <v>FP - F.O. PESADO</v>
          </cell>
          <cell r="E104">
            <v>3906.3679999999999</v>
          </cell>
        </row>
        <row r="105">
          <cell r="A105" t="str">
            <v>FI - F.O. INTERMEDIO</v>
          </cell>
          <cell r="B105" t="str">
            <v>TK-206</v>
          </cell>
          <cell r="C105" t="str">
            <v>TK-509</v>
          </cell>
          <cell r="D105" t="str">
            <v>DO - DIESEL OIL</v>
          </cell>
          <cell r="E105">
            <v>727.49800000000005</v>
          </cell>
        </row>
        <row r="106">
          <cell r="A106" t="str">
            <v>FI - F.O. INTERMEDIO</v>
          </cell>
          <cell r="B106" t="str">
            <v>TK-206</v>
          </cell>
          <cell r="C106" t="str">
            <v>TK-511</v>
          </cell>
          <cell r="D106" t="str">
            <v>LC - AC. LIV. CRACKING</v>
          </cell>
          <cell r="E106">
            <v>508.30399999999997</v>
          </cell>
        </row>
        <row r="107">
          <cell r="A107" t="str">
            <v>FI - F.O. INTERMEDIO</v>
          </cell>
          <cell r="B107" t="str">
            <v>TK-206</v>
          </cell>
          <cell r="C107" t="str">
            <v>TK-601</v>
          </cell>
          <cell r="D107" t="str">
            <v>LC - AC. LIV. CRACKING</v>
          </cell>
          <cell r="E107">
            <v>114.05</v>
          </cell>
        </row>
        <row r="108">
          <cell r="A108" t="str">
            <v>FI - F.O. INTERMEDIO</v>
          </cell>
          <cell r="B108" t="str">
            <v>TK-206</v>
          </cell>
          <cell r="C108" t="str">
            <v>TK-618</v>
          </cell>
          <cell r="D108" t="str">
            <v>KE - QUEROSENO</v>
          </cell>
          <cell r="E108">
            <v>86.301000000000002</v>
          </cell>
        </row>
        <row r="109">
          <cell r="A109" t="str">
            <v>FI - F.O. INTERMEDIO</v>
          </cell>
          <cell r="B109" t="str">
            <v>TK-212</v>
          </cell>
          <cell r="C109" t="str">
            <v>TK-107</v>
          </cell>
          <cell r="D109" t="str">
            <v>FI - F.O. INTERMEDIO</v>
          </cell>
          <cell r="E109">
            <v>1660.5989999999999</v>
          </cell>
        </row>
        <row r="110">
          <cell r="A110" t="str">
            <v>FI - F.O. INTERMEDIO</v>
          </cell>
          <cell r="B110" t="str">
            <v>TK-212</v>
          </cell>
          <cell r="C110" t="str">
            <v>TK-206</v>
          </cell>
          <cell r="D110" t="str">
            <v>FI - F.O. INTERMEDIO</v>
          </cell>
          <cell r="E110">
            <v>4752.585</v>
          </cell>
        </row>
        <row r="111">
          <cell r="A111" t="str">
            <v>FI - F.O. INTERMEDIO</v>
          </cell>
          <cell r="B111" t="str">
            <v>TK-212</v>
          </cell>
          <cell r="C111" t="str">
            <v>TK-511</v>
          </cell>
          <cell r="D111" t="str">
            <v>LC - AC. LIV. CRACKING</v>
          </cell>
          <cell r="E111">
            <v>70.08</v>
          </cell>
        </row>
        <row r="112">
          <cell r="A112" t="str">
            <v>FI - F.O. INTERMEDIO</v>
          </cell>
          <cell r="B112" t="str">
            <v>TK-212</v>
          </cell>
          <cell r="C112" t="str">
            <v>TK-601</v>
          </cell>
          <cell r="D112" t="str">
            <v>LC - AC. LIV. CRACKING</v>
          </cell>
          <cell r="E112">
            <v>143.75700000000001</v>
          </cell>
        </row>
        <row r="113">
          <cell r="A113" t="str">
            <v>FI - F.O. INTERMEDIO</v>
          </cell>
          <cell r="B113" t="str">
            <v>TK-213</v>
          </cell>
          <cell r="C113" t="str">
            <v>TK-107</v>
          </cell>
          <cell r="D113" t="str">
            <v>FI - F.O. INTERMEDIO</v>
          </cell>
          <cell r="E113">
            <v>10091.219999999999</v>
          </cell>
        </row>
        <row r="114">
          <cell r="A114" t="str">
            <v>FI - F.O. INTERMEDIO</v>
          </cell>
          <cell r="B114" t="str">
            <v>TK-213</v>
          </cell>
          <cell r="C114" t="str">
            <v>TK-206</v>
          </cell>
          <cell r="D114" t="str">
            <v>FI - F.O. INTERMEDIO</v>
          </cell>
          <cell r="E114">
            <v>1694.229</v>
          </cell>
        </row>
        <row r="115">
          <cell r="A115" t="str">
            <v>FP - F.O. PESADO</v>
          </cell>
          <cell r="B115" t="str">
            <v>TK-036</v>
          </cell>
          <cell r="C115" t="str">
            <v>TK-208</v>
          </cell>
          <cell r="D115" t="str">
            <v>FP - F.O. PESADO</v>
          </cell>
          <cell r="E115">
            <v>2244.5500000000002</v>
          </cell>
        </row>
        <row r="116">
          <cell r="A116" t="str">
            <v>FP - F.O. PESADO</v>
          </cell>
          <cell r="B116" t="str">
            <v>TK-043</v>
          </cell>
          <cell r="C116" t="str">
            <v>TK-208</v>
          </cell>
          <cell r="D116" t="str">
            <v>FP - F.O. PESADO</v>
          </cell>
          <cell r="E116">
            <v>168.738</v>
          </cell>
        </row>
        <row r="117">
          <cell r="A117" t="str">
            <v>FP - F.O. PESADO</v>
          </cell>
          <cell r="B117" t="str">
            <v>TK-202</v>
          </cell>
          <cell r="C117" t="str">
            <v>N1_Ref_LC</v>
          </cell>
          <cell r="D117" t="str">
            <v>FP - F.O. PESADO</v>
          </cell>
          <cell r="E117">
            <v>2460.5390000000002</v>
          </cell>
        </row>
        <row r="118">
          <cell r="A118" t="str">
            <v>FP - F.O. PESADO</v>
          </cell>
          <cell r="B118" t="str">
            <v>TK-202</v>
          </cell>
          <cell r="C118" t="str">
            <v>N_Ref_AD</v>
          </cell>
          <cell r="D118" t="str">
            <v>FP - F.O. PESADO</v>
          </cell>
          <cell r="E118">
            <v>2139.0880000000002</v>
          </cell>
        </row>
        <row r="119">
          <cell r="A119" t="str">
            <v>FP - F.O. PESADO</v>
          </cell>
          <cell r="B119" t="str">
            <v>TK-202</v>
          </cell>
          <cell r="C119" t="str">
            <v>N_Ref_FP</v>
          </cell>
          <cell r="D119" t="str">
            <v>FP - F.O. PESADO</v>
          </cell>
          <cell r="E119">
            <v>14203.79</v>
          </cell>
        </row>
        <row r="120">
          <cell r="A120" t="str">
            <v>FP - F.O. PESADO</v>
          </cell>
          <cell r="B120" t="str">
            <v>TK-202</v>
          </cell>
          <cell r="C120" t="str">
            <v>N_Ref_LC</v>
          </cell>
          <cell r="D120" t="str">
            <v>FP - F.O. PESADO</v>
          </cell>
          <cell r="E120">
            <v>56.664999999999999</v>
          </cell>
        </row>
        <row r="121">
          <cell r="A121" t="str">
            <v>FP - F.O. PESADO</v>
          </cell>
          <cell r="B121" t="str">
            <v>TK-203</v>
          </cell>
          <cell r="C121" t="str">
            <v>N1_Ref_LC</v>
          </cell>
          <cell r="D121" t="str">
            <v>FP - F.O. PESADO</v>
          </cell>
          <cell r="E121">
            <v>1131.296</v>
          </cell>
        </row>
        <row r="122">
          <cell r="A122" t="str">
            <v>FP - F.O. PESADO</v>
          </cell>
          <cell r="B122" t="str">
            <v>TK-203</v>
          </cell>
          <cell r="C122" t="str">
            <v>N_Ref_AD</v>
          </cell>
          <cell r="D122" t="str">
            <v>AD - SLURRY</v>
          </cell>
          <cell r="E122">
            <v>46.173999999999999</v>
          </cell>
        </row>
        <row r="123">
          <cell r="A123" t="str">
            <v>FP - F.O. PESADO</v>
          </cell>
          <cell r="B123" t="str">
            <v>TK-203</v>
          </cell>
          <cell r="C123" t="str">
            <v>N_Ref_FP</v>
          </cell>
          <cell r="D123" t="str">
            <v>FP - F.O. PESADO</v>
          </cell>
          <cell r="E123">
            <v>7148.7629999999999</v>
          </cell>
        </row>
        <row r="124">
          <cell r="A124" t="str">
            <v>FP - F.O. PESADO</v>
          </cell>
          <cell r="B124" t="str">
            <v>TK-203</v>
          </cell>
          <cell r="C124" t="str">
            <v>N_Ref_LC</v>
          </cell>
          <cell r="D124" t="str">
            <v>FP - F.O. PESADO</v>
          </cell>
          <cell r="E124">
            <v>304.04000000000002</v>
          </cell>
        </row>
        <row r="125">
          <cell r="A125" t="str">
            <v>FP - F.O. PESADO</v>
          </cell>
          <cell r="B125" t="str">
            <v>TK-203</v>
          </cell>
          <cell r="C125" t="str">
            <v>REC_B_Import</v>
          </cell>
          <cell r="D125" t="str">
            <v>FP - F.O. PESADO</v>
          </cell>
          <cell r="E125">
            <v>18795.098999999998</v>
          </cell>
        </row>
        <row r="126">
          <cell r="A126" t="str">
            <v>FP - F.O. PESADO</v>
          </cell>
          <cell r="B126" t="str">
            <v>TK-203</v>
          </cell>
          <cell r="C126" t="str">
            <v>TK-202</v>
          </cell>
          <cell r="D126" t="str">
            <v>FP - F.O. PESADO</v>
          </cell>
          <cell r="E126">
            <v>510.13</v>
          </cell>
        </row>
        <row r="127">
          <cell r="A127" t="str">
            <v>FP - F.O. PESADO</v>
          </cell>
          <cell r="B127" t="str">
            <v>TK-203</v>
          </cell>
          <cell r="C127" t="str">
            <v>TK-205</v>
          </cell>
          <cell r="D127" t="str">
            <v>FP - F.O. PESADO</v>
          </cell>
          <cell r="E127">
            <v>6445.2520000000004</v>
          </cell>
        </row>
        <row r="128">
          <cell r="A128" t="str">
            <v>FP - F.O. PESADO</v>
          </cell>
          <cell r="B128" t="str">
            <v>TK-203</v>
          </cell>
          <cell r="C128" t="str">
            <v>TK-601</v>
          </cell>
          <cell r="D128" t="str">
            <v>LC - AC. LIV. CRACKING</v>
          </cell>
          <cell r="E128">
            <v>127.098</v>
          </cell>
        </row>
        <row r="129">
          <cell r="A129" t="str">
            <v>FP - F.O. PESADO</v>
          </cell>
          <cell r="B129" t="str">
            <v>TK-205</v>
          </cell>
          <cell r="C129" t="str">
            <v>N1_Ref_LC</v>
          </cell>
          <cell r="D129" t="str">
            <v>FP - F.O. PESADO</v>
          </cell>
          <cell r="E129">
            <v>2434.9140000000002</v>
          </cell>
        </row>
        <row r="130">
          <cell r="A130" t="str">
            <v>FP - F.O. PESADO</v>
          </cell>
          <cell r="B130" t="str">
            <v>TK-205</v>
          </cell>
          <cell r="C130" t="str">
            <v>N_Ref_AD</v>
          </cell>
          <cell r="D130" t="str">
            <v>AD - SLURRY</v>
          </cell>
          <cell r="E130">
            <v>41</v>
          </cell>
        </row>
        <row r="131">
          <cell r="A131" t="str">
            <v>FP - F.O. PESADO</v>
          </cell>
          <cell r="B131" t="str">
            <v>TK-205</v>
          </cell>
          <cell r="C131" t="str">
            <v>N_Ref_FP</v>
          </cell>
          <cell r="D131" t="str">
            <v>FP - F.O. PESADO</v>
          </cell>
          <cell r="E131">
            <v>12244.248</v>
          </cell>
        </row>
        <row r="132">
          <cell r="A132" t="str">
            <v>FP - F.O. PESADO</v>
          </cell>
          <cell r="B132" t="str">
            <v>TK-205</v>
          </cell>
          <cell r="C132" t="str">
            <v>N_Ref_LC</v>
          </cell>
          <cell r="D132" t="str">
            <v>FP - F.O. PESADO</v>
          </cell>
          <cell r="E132">
            <v>81.918999999999997</v>
          </cell>
        </row>
        <row r="133">
          <cell r="A133" t="str">
            <v>FP - F.O. PESADO</v>
          </cell>
          <cell r="B133" t="str">
            <v>TK-205</v>
          </cell>
          <cell r="C133" t="str">
            <v>TK-511</v>
          </cell>
          <cell r="D133" t="str">
            <v>LC - AC. LIV. CRACKING</v>
          </cell>
          <cell r="E133">
            <v>14.468999999999999</v>
          </cell>
        </row>
        <row r="134">
          <cell r="A134" t="str">
            <v>FP - F.O. PESADO</v>
          </cell>
          <cell r="B134" t="str">
            <v>TK-208</v>
          </cell>
          <cell r="C134" t="str">
            <v>N1_Ref_LC</v>
          </cell>
          <cell r="D134" t="str">
            <v>FP - F.O. PESADO</v>
          </cell>
          <cell r="E134">
            <v>90</v>
          </cell>
        </row>
        <row r="135">
          <cell r="A135" t="str">
            <v>FP - F.O. PESADO</v>
          </cell>
          <cell r="B135" t="str">
            <v>TK-208</v>
          </cell>
          <cell r="C135" t="str">
            <v>N_Ref_FP</v>
          </cell>
          <cell r="D135" t="str">
            <v>FP - F.O. PESADO</v>
          </cell>
          <cell r="E135">
            <v>246.20400000000001</v>
          </cell>
        </row>
        <row r="136">
          <cell r="A136" t="str">
            <v>FP - F.O. PESADO</v>
          </cell>
          <cell r="B136" t="str">
            <v>TK-208</v>
          </cell>
          <cell r="C136" t="str">
            <v>TK-202</v>
          </cell>
          <cell r="D136" t="str">
            <v>FP - F.O. PESADO</v>
          </cell>
          <cell r="E136">
            <v>7294.5749999999998</v>
          </cell>
        </row>
        <row r="137">
          <cell r="A137" t="str">
            <v>FP - F.O. PESADO</v>
          </cell>
          <cell r="B137" t="str">
            <v>TK-208</v>
          </cell>
          <cell r="C137" t="str">
            <v>TK-203</v>
          </cell>
          <cell r="D137" t="str">
            <v>FP - F.O. PESADO</v>
          </cell>
          <cell r="E137">
            <v>1096.8689999999999</v>
          </cell>
        </row>
        <row r="138">
          <cell r="A138" t="str">
            <v>FP - F.O. PESADO</v>
          </cell>
          <cell r="B138" t="str">
            <v>TK-208</v>
          </cell>
          <cell r="C138" t="str">
            <v>TK-205</v>
          </cell>
          <cell r="D138" t="str">
            <v>FP - F.O. PESADO</v>
          </cell>
          <cell r="E138">
            <v>3799.7429999999999</v>
          </cell>
        </row>
        <row r="139">
          <cell r="A139" t="str">
            <v>FP - F.O. PESADO</v>
          </cell>
          <cell r="B139" t="str">
            <v>TK-208</v>
          </cell>
          <cell r="C139" t="str">
            <v>TK-211</v>
          </cell>
          <cell r="D139" t="str">
            <v>FC - F.O. CALEFACCION</v>
          </cell>
          <cell r="E139">
            <v>222.26400000000001</v>
          </cell>
        </row>
        <row r="140">
          <cell r="A140" t="str">
            <v>FP - F.O. PESADO</v>
          </cell>
          <cell r="B140" t="str">
            <v>TK-208</v>
          </cell>
          <cell r="C140" t="str">
            <v>TK-509</v>
          </cell>
          <cell r="D140" t="str">
            <v>DO - DIESEL OIL</v>
          </cell>
          <cell r="E140">
            <v>147.48699999999999</v>
          </cell>
        </row>
        <row r="141">
          <cell r="A141" t="str">
            <v>FP - F.O. PESADO</v>
          </cell>
          <cell r="B141" t="str">
            <v>TK-208</v>
          </cell>
          <cell r="C141" t="str">
            <v>TK-601</v>
          </cell>
          <cell r="D141" t="str">
            <v>LC - AC. LIV. CRACKING</v>
          </cell>
          <cell r="E141">
            <v>320.91300000000001</v>
          </cell>
        </row>
        <row r="142">
          <cell r="A142" t="str">
            <v>FU - FUEL OIL UTE</v>
          </cell>
          <cell r="B142" t="str">
            <v>TK-004</v>
          </cell>
          <cell r="C142" t="str">
            <v>TK-005</v>
          </cell>
          <cell r="D142" t="str">
            <v>FU - FUEL OIL UTE</v>
          </cell>
          <cell r="E142">
            <v>720.77599999999995</v>
          </cell>
        </row>
        <row r="143">
          <cell r="A143" t="str">
            <v>FU - FUEL OIL UTE</v>
          </cell>
          <cell r="B143" t="str">
            <v>TK-005</v>
          </cell>
          <cell r="C143" t="str">
            <v>TK-203</v>
          </cell>
          <cell r="D143" t="str">
            <v>FP - F.O. PESADO</v>
          </cell>
          <cell r="E143">
            <v>6009.8440000000001</v>
          </cell>
        </row>
        <row r="144">
          <cell r="A144" t="str">
            <v>FU - FUEL OIL UTE</v>
          </cell>
          <cell r="B144" t="str">
            <v>TK-005</v>
          </cell>
          <cell r="C144" t="str">
            <v>TK-211</v>
          </cell>
          <cell r="D144" t="str">
            <v>FC - F.O. CALEFACCION</v>
          </cell>
          <cell r="E144">
            <v>420</v>
          </cell>
        </row>
        <row r="145">
          <cell r="A145" t="str">
            <v>FU - FUEL OIL UTE</v>
          </cell>
          <cell r="B145" t="str">
            <v>TK-005</v>
          </cell>
          <cell r="C145" t="str">
            <v>TK-213</v>
          </cell>
          <cell r="D145" t="str">
            <v>FI - F.O. INTERMEDIO</v>
          </cell>
          <cell r="E145">
            <v>1547.002</v>
          </cell>
        </row>
        <row r="146">
          <cell r="A146" t="str">
            <v>FU - FUEL OIL UTE</v>
          </cell>
          <cell r="B146" t="str">
            <v>TK-008</v>
          </cell>
          <cell r="C146" t="str">
            <v>TK-203</v>
          </cell>
          <cell r="D146" t="str">
            <v>FP - F.O. PESADO</v>
          </cell>
          <cell r="E146">
            <v>7974.8</v>
          </cell>
        </row>
        <row r="147">
          <cell r="A147" t="str">
            <v>FU - FUEL OIL UTE</v>
          </cell>
          <cell r="B147" t="str">
            <v>TK-009</v>
          </cell>
          <cell r="C147" t="str">
            <v>TK-008</v>
          </cell>
          <cell r="D147" t="str">
            <v>FU - FUEL OIL UTE</v>
          </cell>
          <cell r="E147">
            <v>280.459</v>
          </cell>
        </row>
        <row r="148">
          <cell r="A148" t="str">
            <v>FU - FUEL OIL UTE</v>
          </cell>
          <cell r="B148" t="str">
            <v>TK-U32</v>
          </cell>
          <cell r="C148" t="str">
            <v>TK-008</v>
          </cell>
          <cell r="D148" t="str">
            <v>FU - FUEL OIL UTE</v>
          </cell>
          <cell r="E148">
            <v>533.69000000000005</v>
          </cell>
        </row>
        <row r="149">
          <cell r="A149" t="str">
            <v>LC - AC. LIV. CRACKING</v>
          </cell>
          <cell r="B149" t="str">
            <v>TK-511</v>
          </cell>
          <cell r="C149" t="str">
            <v>N_Ref_LC</v>
          </cell>
          <cell r="D149" t="str">
            <v>LC - AC. LIV. CRACKING</v>
          </cell>
          <cell r="E149">
            <v>42.101999999999997</v>
          </cell>
        </row>
        <row r="150">
          <cell r="A150" t="str">
            <v>LC - AC. LIV. CRACKING</v>
          </cell>
          <cell r="B150" t="str">
            <v>TK-601</v>
          </cell>
          <cell r="C150" t="str">
            <v>N_Ref_LC</v>
          </cell>
          <cell r="D150" t="str">
            <v>LC - AC. LIV. CRACKING</v>
          </cell>
          <cell r="E150">
            <v>1269.1880000000001</v>
          </cell>
        </row>
        <row r="151">
          <cell r="A151" t="str">
            <v>C4 - BUTANO</v>
          </cell>
          <cell r="B151" t="str">
            <v>TK-E1</v>
          </cell>
          <cell r="C151" t="str">
            <v>N_Ref_C4</v>
          </cell>
          <cell r="D151" t="str">
            <v>LG1 - LPG DE TEJA</v>
          </cell>
          <cell r="E151">
            <v>2056.7910000000002</v>
          </cell>
        </row>
        <row r="152">
          <cell r="A152" t="str">
            <v>C4 - BUTANO</v>
          </cell>
          <cell r="B152" t="str">
            <v>TK-E4</v>
          </cell>
          <cell r="C152" t="str">
            <v>N_Ref_C4</v>
          </cell>
          <cell r="D152" t="str">
            <v>LG1 - LPG DE TEJA</v>
          </cell>
          <cell r="E152">
            <v>987.31799999999998</v>
          </cell>
        </row>
        <row r="153">
          <cell r="A153" t="str">
            <v>LG1 - LPG DE TEJA</v>
          </cell>
          <cell r="B153" t="str">
            <v>TK-E2</v>
          </cell>
          <cell r="C153" t="str">
            <v>N_Ref_C3</v>
          </cell>
          <cell r="D153" t="str">
            <v>LG1 - LPG DE TEJA</v>
          </cell>
          <cell r="E153">
            <v>1695.068</v>
          </cell>
        </row>
        <row r="154">
          <cell r="A154" t="str">
            <v>LG1 - LPG DE TEJA</v>
          </cell>
          <cell r="B154" t="str">
            <v>TK-E3</v>
          </cell>
          <cell r="C154" t="str">
            <v>N_Ref_C3</v>
          </cell>
          <cell r="D154" t="str">
            <v>LG1 - LPG DE TEJA</v>
          </cell>
          <cell r="E154">
            <v>3147.6979999999999</v>
          </cell>
        </row>
        <row r="155">
          <cell r="A155" t="str">
            <v>LG1 - LPG DE TEJA</v>
          </cell>
          <cell r="B155" t="str">
            <v>TK-E3</v>
          </cell>
          <cell r="C155" t="str">
            <v>N_Ref_C4</v>
          </cell>
          <cell r="D155" t="str">
            <v>LG1 - LPG DE TEJA</v>
          </cell>
          <cell r="E155">
            <v>5316.69</v>
          </cell>
        </row>
        <row r="156">
          <cell r="A156" t="str">
            <v>LG1 - LPG DE TEJA</v>
          </cell>
          <cell r="B156" t="str">
            <v>TK-E3</v>
          </cell>
          <cell r="C156" t="str">
            <v>N_Ref_LPG</v>
          </cell>
          <cell r="D156" t="str">
            <v>LG1 - LPG DE TEJA</v>
          </cell>
          <cell r="E156">
            <v>1565.0809999999999</v>
          </cell>
        </row>
        <row r="157">
          <cell r="A157" t="str">
            <v>GEx - Gasolina Exportacion</v>
          </cell>
          <cell r="B157" t="str">
            <v>TK-175</v>
          </cell>
          <cell r="C157" t="str">
            <v>TK-710</v>
          </cell>
          <cell r="D157" t="str">
            <v>IS - ISOMERATO</v>
          </cell>
          <cell r="E157">
            <v>1064.5899999999999</v>
          </cell>
        </row>
        <row r="158">
          <cell r="A158" t="str">
            <v>MF - Mejorado Flujo</v>
          </cell>
          <cell r="B158" t="str">
            <v>TK-A1</v>
          </cell>
          <cell r="C158" t="str">
            <v>REC_C_Varios</v>
          </cell>
          <cell r="D158" t="str">
            <v>MF - Mejorado Flujo</v>
          </cell>
          <cell r="E158">
            <v>16.891999999999999</v>
          </cell>
        </row>
        <row r="159">
          <cell r="A159" t="str">
            <v>MF - Mejorado Flujo</v>
          </cell>
          <cell r="B159" t="str">
            <v>TK-A1</v>
          </cell>
          <cell r="C159" t="str">
            <v>REC_V_Varios</v>
          </cell>
          <cell r="D159" t="str">
            <v>MF - Mejorado Flujo</v>
          </cell>
          <cell r="E159">
            <v>5.3369999999999997</v>
          </cell>
        </row>
        <row r="160">
          <cell r="A160" t="str">
            <v>MNC - Mejorado Numero Cetano</v>
          </cell>
          <cell r="B160" t="str">
            <v>TK-A3</v>
          </cell>
          <cell r="C160" t="str">
            <v>REC_C_Varios</v>
          </cell>
          <cell r="D160" t="str">
            <v>MNC - Mejorado Numero Cetano</v>
          </cell>
          <cell r="E160">
            <v>3.746</v>
          </cell>
        </row>
        <row r="161">
          <cell r="A161" t="str">
            <v>MNC - Mejorado Numero Cetano</v>
          </cell>
          <cell r="B161" t="str">
            <v>TK-A4</v>
          </cell>
          <cell r="C161" t="str">
            <v>REC_V_Varios</v>
          </cell>
          <cell r="D161" t="str">
            <v>MNC - Mejorado Numero Cetano</v>
          </cell>
          <cell r="E161">
            <v>18.082000000000001</v>
          </cell>
        </row>
        <row r="162">
          <cell r="A162" t="str">
            <v>GC - GASOLINA CATALITICA</v>
          </cell>
          <cell r="B162" t="str">
            <v>TK-713</v>
          </cell>
          <cell r="C162" t="str">
            <v>N_Ref_GC</v>
          </cell>
          <cell r="D162" t="str">
            <v>GC - GASOLINA CATALITICA</v>
          </cell>
          <cell r="E162">
            <v>2150.1039999999998</v>
          </cell>
        </row>
        <row r="163">
          <cell r="A163" t="str">
            <v>GC - GASOLINA CATALITICA</v>
          </cell>
          <cell r="B163" t="str">
            <v>TK-714</v>
          </cell>
          <cell r="C163" t="str">
            <v>N_Ref_GC</v>
          </cell>
          <cell r="D163" t="str">
            <v>GC - GASOLINA CATALITICA</v>
          </cell>
          <cell r="E163">
            <v>4341.3950000000004</v>
          </cell>
        </row>
        <row r="164">
          <cell r="A164" t="str">
            <v>GC - GASOLINA CATALITICA</v>
          </cell>
          <cell r="B164" t="str">
            <v>TK-715</v>
          </cell>
          <cell r="C164" t="str">
            <v>N_Ref_GC</v>
          </cell>
          <cell r="D164" t="str">
            <v>GC - GASOLINA CATALITICA</v>
          </cell>
          <cell r="E164">
            <v>3380.7840000000001</v>
          </cell>
        </row>
        <row r="165">
          <cell r="A165" t="str">
            <v>GC - GASOLINA CATALITICA</v>
          </cell>
          <cell r="B165" t="str">
            <v>TK-804</v>
          </cell>
          <cell r="C165" t="str">
            <v>N_Ref_GC</v>
          </cell>
          <cell r="D165" t="str">
            <v>GC - GASOLINA CATALITICA</v>
          </cell>
          <cell r="E165">
            <v>2963.2570000000001</v>
          </cell>
        </row>
        <row r="166">
          <cell r="A166" t="str">
            <v>GC - GASOLINA CATALITICA</v>
          </cell>
          <cell r="B166" t="str">
            <v>TK-807</v>
          </cell>
          <cell r="C166" t="str">
            <v>N_Ref_GC</v>
          </cell>
          <cell r="D166" t="str">
            <v>GC - GASOLINA CATALITICA</v>
          </cell>
          <cell r="E166">
            <v>5817.902</v>
          </cell>
        </row>
        <row r="167">
          <cell r="A167" t="str">
            <v>GP - Premium 97</v>
          </cell>
          <cell r="B167" t="str">
            <v>TK-712</v>
          </cell>
          <cell r="C167" t="str">
            <v>TK-071</v>
          </cell>
          <cell r="D167" t="str">
            <v>NR - GASOLINA REFORMADA</v>
          </cell>
          <cell r="E167">
            <v>2385.7179999999998</v>
          </cell>
        </row>
        <row r="168">
          <cell r="A168" t="str">
            <v>GP - Premium 97</v>
          </cell>
          <cell r="B168" t="str">
            <v>TK-712</v>
          </cell>
          <cell r="C168" t="str">
            <v>TK-614</v>
          </cell>
          <cell r="D168" t="str">
            <v>MT - MTBE</v>
          </cell>
          <cell r="E168">
            <v>139.166</v>
          </cell>
        </row>
        <row r="169">
          <cell r="A169" t="str">
            <v>GP - Premium 97</v>
          </cell>
          <cell r="B169" t="str">
            <v>TK-712</v>
          </cell>
          <cell r="C169" t="str">
            <v>TK-705</v>
          </cell>
          <cell r="D169" t="str">
            <v>NC - NAFTA ESPECIAL</v>
          </cell>
          <cell r="E169">
            <v>204.04499999999999</v>
          </cell>
        </row>
        <row r="170">
          <cell r="A170" t="str">
            <v>GP - Premium 97</v>
          </cell>
          <cell r="B170" t="str">
            <v>TK-712</v>
          </cell>
          <cell r="C170" t="str">
            <v>TK-709</v>
          </cell>
          <cell r="D170" t="str">
            <v>IS - ISOMERATO</v>
          </cell>
          <cell r="E170">
            <v>61.817999999999998</v>
          </cell>
        </row>
        <row r="171">
          <cell r="A171" t="str">
            <v>GP - Premium 97</v>
          </cell>
          <cell r="B171" t="str">
            <v>TK-712</v>
          </cell>
          <cell r="C171" t="str">
            <v>TK-710</v>
          </cell>
          <cell r="D171" t="str">
            <v>IS - ISOMERATO</v>
          </cell>
          <cell r="E171">
            <v>205.107</v>
          </cell>
        </row>
        <row r="172">
          <cell r="A172" t="str">
            <v>GP - Premium 97</v>
          </cell>
          <cell r="B172" t="str">
            <v>TK-712</v>
          </cell>
          <cell r="C172" t="str">
            <v>TK-714</v>
          </cell>
          <cell r="D172" t="str">
            <v>GC - GASOLINA CATALITICA</v>
          </cell>
          <cell r="E172">
            <v>1126.0550000000001</v>
          </cell>
        </row>
        <row r="173">
          <cell r="A173" t="str">
            <v>GP - Premium 97</v>
          </cell>
          <cell r="B173" t="str">
            <v>TK-712</v>
          </cell>
          <cell r="C173" t="str">
            <v>TK-715</v>
          </cell>
          <cell r="D173" t="str">
            <v>GC - GASOLINA CATALITICA</v>
          </cell>
          <cell r="E173">
            <v>700.81399999999996</v>
          </cell>
        </row>
        <row r="174">
          <cell r="A174" t="str">
            <v>GP - Premium 97</v>
          </cell>
          <cell r="B174" t="str">
            <v>TK-712</v>
          </cell>
          <cell r="C174" t="str">
            <v>TK-718</v>
          </cell>
          <cell r="D174" t="str">
            <v>AM - Aditivo multifuncional</v>
          </cell>
          <cell r="E174">
            <v>0.63100000000000001</v>
          </cell>
        </row>
        <row r="175">
          <cell r="A175" t="str">
            <v>IS - ISOMERATO</v>
          </cell>
          <cell r="B175" t="str">
            <v>TK-572</v>
          </cell>
          <cell r="C175" t="str">
            <v>TK-071</v>
          </cell>
          <cell r="D175" t="str">
            <v>NR - GASOLINA REFORMADA</v>
          </cell>
          <cell r="E175">
            <v>2838.7739999999999</v>
          </cell>
        </row>
        <row r="176">
          <cell r="A176" t="str">
            <v>IS - ISOMERATO</v>
          </cell>
          <cell r="B176" t="str">
            <v>TK-572</v>
          </cell>
          <cell r="C176" t="str">
            <v>TK-709</v>
          </cell>
          <cell r="D176" t="str">
            <v>IS - ISOMERATO</v>
          </cell>
          <cell r="E176">
            <v>2699.2739999999999</v>
          </cell>
        </row>
        <row r="177">
          <cell r="A177" t="str">
            <v>IS - ISOMERATO</v>
          </cell>
          <cell r="B177" t="str">
            <v>TK-572</v>
          </cell>
          <cell r="C177" t="str">
            <v>TK-710</v>
          </cell>
          <cell r="D177" t="str">
            <v>IS - ISOMERATO</v>
          </cell>
          <cell r="E177">
            <v>566.57000000000005</v>
          </cell>
        </row>
        <row r="178">
          <cell r="A178" t="str">
            <v>IS - ISOMERATO</v>
          </cell>
          <cell r="B178" t="str">
            <v>TK-572</v>
          </cell>
          <cell r="C178" t="str">
            <v>TK-713</v>
          </cell>
          <cell r="D178" t="str">
            <v>GC - GASOLINA CATALITICA</v>
          </cell>
          <cell r="E178">
            <v>2128.4989999999998</v>
          </cell>
        </row>
        <row r="179">
          <cell r="A179" t="str">
            <v>IS - ISOMERATO</v>
          </cell>
          <cell r="B179" t="str">
            <v>TK-572</v>
          </cell>
          <cell r="C179" t="str">
            <v>TK-714</v>
          </cell>
          <cell r="D179" t="str">
            <v>GC - GASOLINA CATALITICA</v>
          </cell>
          <cell r="E179">
            <v>1012.309</v>
          </cell>
        </row>
        <row r="180">
          <cell r="A180" t="str">
            <v>IS - ISOMERATO</v>
          </cell>
          <cell r="B180" t="str">
            <v>TK-572</v>
          </cell>
          <cell r="C180" t="str">
            <v>TK-718</v>
          </cell>
          <cell r="D180" t="str">
            <v>AM - Aditivo multifuncional</v>
          </cell>
          <cell r="E180">
            <v>0.96</v>
          </cell>
        </row>
        <row r="181">
          <cell r="A181" t="str">
            <v>IS - ISOMERATO</v>
          </cell>
          <cell r="B181" t="str">
            <v>TK-709</v>
          </cell>
          <cell r="C181" t="str">
            <v>N_Ref_GDH</v>
          </cell>
          <cell r="D181" t="str">
            <v>GDH - Gasolina de HDT</v>
          </cell>
          <cell r="E181">
            <v>0</v>
          </cell>
        </row>
        <row r="182">
          <cell r="A182" t="str">
            <v>IS - ISOMERATO</v>
          </cell>
          <cell r="B182" t="str">
            <v>TK-709</v>
          </cell>
          <cell r="C182" t="str">
            <v>N_Ref_IS</v>
          </cell>
          <cell r="D182" t="str">
            <v>IS - ISOMERATO</v>
          </cell>
          <cell r="E182">
            <v>10820.357</v>
          </cell>
        </row>
        <row r="183">
          <cell r="A183" t="str">
            <v>IS - ISOMERATO</v>
          </cell>
          <cell r="B183" t="str">
            <v>TK-710</v>
          </cell>
          <cell r="C183" t="str">
            <v>N_Ref_GDH</v>
          </cell>
          <cell r="D183" t="str">
            <v>GDH - Gasolina de HDT</v>
          </cell>
          <cell r="E183">
            <v>39.393000000000001</v>
          </cell>
        </row>
        <row r="184">
          <cell r="A184" t="str">
            <v>IS - ISOMERATO</v>
          </cell>
          <cell r="B184" t="str">
            <v>TK-710</v>
          </cell>
          <cell r="C184" t="str">
            <v>N_Ref_IS</v>
          </cell>
          <cell r="D184" t="str">
            <v>GDH - Gasolina de HDT</v>
          </cell>
          <cell r="E184">
            <v>5940.0159999999996</v>
          </cell>
        </row>
        <row r="185">
          <cell r="A185" t="str">
            <v>N1 - NAFTA AV.100 OC</v>
          </cell>
          <cell r="B185" t="str">
            <v>TK-607</v>
          </cell>
          <cell r="C185" t="str">
            <v>TK-720</v>
          </cell>
          <cell r="D185" t="str">
            <v>N1 - NAFTA AV.100 OC</v>
          </cell>
          <cell r="E185">
            <v>126.295</v>
          </cell>
        </row>
        <row r="186">
          <cell r="A186" t="str">
            <v>NC - NAFTA ESPECIAL</v>
          </cell>
          <cell r="B186" t="str">
            <v>TK-705</v>
          </cell>
          <cell r="C186" t="str">
            <v>TK-708</v>
          </cell>
          <cell r="D186" t="str">
            <v>SC - NAFTA SUPRA</v>
          </cell>
          <cell r="E186">
            <v>329.28</v>
          </cell>
        </row>
        <row r="187">
          <cell r="A187" t="str">
            <v>NC - NAFTA ESPECIAL</v>
          </cell>
          <cell r="B187" t="str">
            <v>TK-705</v>
          </cell>
          <cell r="C187" t="str">
            <v>TK-071</v>
          </cell>
          <cell r="D187" t="str">
            <v>NR - GASOLINA REFORMADA</v>
          </cell>
          <cell r="E187">
            <v>482.82100000000003</v>
          </cell>
        </row>
        <row r="188">
          <cell r="A188" t="str">
            <v>NC - NAFTA ESPECIAL</v>
          </cell>
          <cell r="B188" t="str">
            <v>TK-705</v>
          </cell>
          <cell r="C188" t="str">
            <v>TK-072</v>
          </cell>
          <cell r="D188" t="str">
            <v>NR - GASOLINA REFORMADA</v>
          </cell>
          <cell r="E188">
            <v>246.624</v>
          </cell>
        </row>
        <row r="189">
          <cell r="A189" t="str">
            <v>NC - NAFTA ESPECIAL</v>
          </cell>
          <cell r="B189" t="str">
            <v>TK-705</v>
          </cell>
          <cell r="C189" t="str">
            <v>TK-608</v>
          </cell>
          <cell r="D189" t="str">
            <v>PR - PROD. A REDEST.</v>
          </cell>
          <cell r="E189">
            <v>82.86</v>
          </cell>
        </row>
        <row r="190">
          <cell r="A190" t="str">
            <v>NC - NAFTA ESPECIAL</v>
          </cell>
          <cell r="B190" t="str">
            <v>TK-705</v>
          </cell>
          <cell r="C190" t="str">
            <v>TK-709</v>
          </cell>
          <cell r="D190" t="str">
            <v>IS - ISOMERATO</v>
          </cell>
          <cell r="E190">
            <v>3277.9380000000001</v>
          </cell>
        </row>
        <row r="191">
          <cell r="A191" t="str">
            <v>NC - NAFTA ESPECIAL</v>
          </cell>
          <cell r="B191" t="str">
            <v>TK-705</v>
          </cell>
          <cell r="C191" t="str">
            <v>TK-710</v>
          </cell>
          <cell r="D191" t="str">
            <v>IS - ISOMERATO</v>
          </cell>
          <cell r="E191">
            <v>1152.9190000000001</v>
          </cell>
        </row>
        <row r="192">
          <cell r="A192" t="str">
            <v>NC - NAFTA ESPECIAL</v>
          </cell>
          <cell r="B192" t="str">
            <v>TK-705</v>
          </cell>
          <cell r="C192" t="str">
            <v>TK-718</v>
          </cell>
          <cell r="D192" t="str">
            <v>AM - Aditivo multifuncional</v>
          </cell>
          <cell r="E192">
            <v>0.71499999999999997</v>
          </cell>
        </row>
        <row r="193">
          <cell r="A193" t="str">
            <v>NC - NAFTA ESPECIAL</v>
          </cell>
          <cell r="B193" t="str">
            <v>TK-705</v>
          </cell>
          <cell r="C193" t="str">
            <v>TK-804</v>
          </cell>
          <cell r="D193" t="str">
            <v>GC - GASOLINA CATALITICA</v>
          </cell>
          <cell r="E193">
            <v>3238.6529999999998</v>
          </cell>
        </row>
        <row r="194">
          <cell r="A194" t="str">
            <v>NP - QUEROSENO LIVIANO</v>
          </cell>
          <cell r="B194" t="str">
            <v>TK-550</v>
          </cell>
          <cell r="C194" t="str">
            <v>N_Ref_GDH</v>
          </cell>
          <cell r="D194" t="str">
            <v>GDH - Gasolina de HDT</v>
          </cell>
          <cell r="E194">
            <v>44.408999999999999</v>
          </cell>
        </row>
        <row r="195">
          <cell r="A195" t="str">
            <v>NP - QUEROSENO LIVIANO</v>
          </cell>
          <cell r="B195" t="str">
            <v>TK-550</v>
          </cell>
          <cell r="C195" t="str">
            <v>N_Ref_IS</v>
          </cell>
          <cell r="D195" t="str">
            <v>IS - ISOMERATO</v>
          </cell>
          <cell r="E195">
            <v>844</v>
          </cell>
        </row>
        <row r="196">
          <cell r="A196" t="str">
            <v>NP - QUEROSENO LIVIANO</v>
          </cell>
          <cell r="B196" t="str">
            <v>TK-550</v>
          </cell>
          <cell r="C196" t="str">
            <v>TK-709</v>
          </cell>
          <cell r="D196" t="str">
            <v>IS - ISOMERATO</v>
          </cell>
          <cell r="E196">
            <v>514.67600000000004</v>
          </cell>
        </row>
        <row r="197">
          <cell r="A197" t="str">
            <v>NP - QUEROSENO LIVIANO</v>
          </cell>
          <cell r="B197" t="str">
            <v>TK-550</v>
          </cell>
          <cell r="C197" t="str">
            <v>TK-710</v>
          </cell>
          <cell r="D197" t="str">
            <v>IS - ISOMERATO</v>
          </cell>
          <cell r="E197">
            <v>346.03800000000001</v>
          </cell>
        </row>
        <row r="198">
          <cell r="A198" t="str">
            <v>NP - QUEROSENO LIVIANO</v>
          </cell>
          <cell r="B198" t="str">
            <v>TK-550</v>
          </cell>
          <cell r="C198" t="str">
            <v>TK-808</v>
          </cell>
          <cell r="D198" t="str">
            <v>NP - QUEROSENO LIVIANO</v>
          </cell>
          <cell r="E198">
            <v>6187.4859999999999</v>
          </cell>
        </row>
        <row r="199">
          <cell r="A199" t="str">
            <v>NP - QUEROSENO LIVIANO</v>
          </cell>
          <cell r="B199" t="str">
            <v>TK-808</v>
          </cell>
          <cell r="C199" t="str">
            <v>N_Ref_GE</v>
          </cell>
          <cell r="D199" t="str">
            <v>NP - QUEROSENO LIVIANO</v>
          </cell>
          <cell r="E199">
            <v>7776.1279999999997</v>
          </cell>
        </row>
        <row r="200">
          <cell r="A200" t="str">
            <v>NP - QUEROSENO LIVIANO</v>
          </cell>
          <cell r="B200" t="str">
            <v>TK-808</v>
          </cell>
          <cell r="C200" t="str">
            <v>TK-550</v>
          </cell>
          <cell r="D200" t="str">
            <v>NP - QUEROSENO LIVIANO</v>
          </cell>
          <cell r="E200">
            <v>1643</v>
          </cell>
        </row>
        <row r="201">
          <cell r="A201" t="str">
            <v>NP - QUEROSENO LIVIANO</v>
          </cell>
          <cell r="B201" t="str">
            <v>TK-810</v>
          </cell>
          <cell r="C201" t="str">
            <v>N_Ref_NPH</v>
          </cell>
          <cell r="D201" t="str">
            <v>NP - QUEROSENO LIVIANO</v>
          </cell>
          <cell r="E201">
            <v>221.80799999999999</v>
          </cell>
        </row>
        <row r="202">
          <cell r="A202" t="str">
            <v>NP - QUEROSENO LIVIANO</v>
          </cell>
          <cell r="B202" t="str">
            <v>TK-810</v>
          </cell>
          <cell r="C202" t="str">
            <v>N_Ref_OCT</v>
          </cell>
          <cell r="D202" t="str">
            <v>NR - GASOLINA REFORMADA</v>
          </cell>
          <cell r="E202">
            <v>320</v>
          </cell>
        </row>
        <row r="203">
          <cell r="A203" t="str">
            <v>NR - GASOLINA REFORMADA</v>
          </cell>
          <cell r="B203" t="str">
            <v>TK-071</v>
          </cell>
          <cell r="C203" t="str">
            <v>N_Ref_OCT</v>
          </cell>
          <cell r="D203" t="str">
            <v>NR - GASOLINA REFORMADA</v>
          </cell>
          <cell r="E203">
            <v>15365.950999999999</v>
          </cell>
        </row>
        <row r="204">
          <cell r="A204" t="str">
            <v>NR - GASOLINA REFORMADA</v>
          </cell>
          <cell r="B204" t="str">
            <v>TK-072</v>
          </cell>
          <cell r="C204" t="str">
            <v>N_Ref_OCT</v>
          </cell>
          <cell r="D204" t="str">
            <v>NR - GASOLINA REFORMADA</v>
          </cell>
          <cell r="E204">
            <v>8089.0559999999996</v>
          </cell>
        </row>
        <row r="205">
          <cell r="A205" t="str">
            <v>SC - NAFTA SUPRA</v>
          </cell>
          <cell r="B205" t="str">
            <v>TK-707</v>
          </cell>
          <cell r="C205" t="str">
            <v>TK-071</v>
          </cell>
          <cell r="D205" t="str">
            <v>NR - GASOLINA REFORMADA</v>
          </cell>
          <cell r="E205">
            <v>7986.866</v>
          </cell>
        </row>
        <row r="206">
          <cell r="A206" t="str">
            <v>SC - NAFTA SUPRA</v>
          </cell>
          <cell r="B206" t="str">
            <v>TK-707</v>
          </cell>
          <cell r="C206" t="str">
            <v>TK-713</v>
          </cell>
          <cell r="D206" t="str">
            <v>GC - GASOLINA CATALITICA</v>
          </cell>
          <cell r="E206">
            <v>1146.1600000000001</v>
          </cell>
        </row>
        <row r="207">
          <cell r="A207" t="str">
            <v>SC - NAFTA SUPRA</v>
          </cell>
          <cell r="B207" t="str">
            <v>TK-707</v>
          </cell>
          <cell r="C207" t="str">
            <v>TK-072</v>
          </cell>
          <cell r="D207" t="str">
            <v>NR - GASOLINA REFORMADA</v>
          </cell>
          <cell r="E207">
            <v>2649.66</v>
          </cell>
        </row>
        <row r="208">
          <cell r="A208" t="str">
            <v>SC - NAFTA SUPRA</v>
          </cell>
          <cell r="B208" t="str">
            <v>TK-707</v>
          </cell>
          <cell r="C208" t="str">
            <v>TK-608</v>
          </cell>
          <cell r="D208" t="str">
            <v>PR - PROD. A REDEST.</v>
          </cell>
          <cell r="E208">
            <v>0</v>
          </cell>
        </row>
        <row r="209">
          <cell r="A209" t="str">
            <v>SC - NAFTA SUPRA</v>
          </cell>
          <cell r="B209" t="str">
            <v>TK-707</v>
          </cell>
          <cell r="C209" t="str">
            <v>TK-705</v>
          </cell>
          <cell r="D209" t="str">
            <v>NC - NAFTA ESPECIAL</v>
          </cell>
          <cell r="E209">
            <v>110.236</v>
          </cell>
        </row>
        <row r="210">
          <cell r="A210" t="str">
            <v>SC - NAFTA SUPRA</v>
          </cell>
          <cell r="B210" t="str">
            <v>TK-707</v>
          </cell>
          <cell r="C210" t="str">
            <v>TK-708</v>
          </cell>
          <cell r="D210" t="str">
            <v>SC - NAFTA SUPRA</v>
          </cell>
          <cell r="E210">
            <v>185</v>
          </cell>
        </row>
        <row r="211">
          <cell r="A211" t="str">
            <v>SC - NAFTA SUPRA</v>
          </cell>
          <cell r="B211" t="str">
            <v>TK-707</v>
          </cell>
          <cell r="C211" t="str">
            <v>TK-709</v>
          </cell>
          <cell r="D211" t="str">
            <v>IS - ISOMERATO</v>
          </cell>
          <cell r="E211">
            <v>2231.9690000000001</v>
          </cell>
        </row>
        <row r="212">
          <cell r="A212" t="str">
            <v>SC - NAFTA SUPRA</v>
          </cell>
          <cell r="B212" t="str">
            <v>TK-707</v>
          </cell>
          <cell r="C212" t="str">
            <v>TK-710</v>
          </cell>
          <cell r="D212" t="str">
            <v>IS - ISOMERATO</v>
          </cell>
          <cell r="E212">
            <v>2070.5410000000002</v>
          </cell>
        </row>
        <row r="213">
          <cell r="A213" t="str">
            <v>SC - NAFTA SUPRA</v>
          </cell>
          <cell r="B213" t="str">
            <v>TK-707</v>
          </cell>
          <cell r="C213" t="str">
            <v>TK-712</v>
          </cell>
          <cell r="D213" t="str">
            <v>GP - Premium 97</v>
          </cell>
          <cell r="E213">
            <v>242.047</v>
          </cell>
        </row>
        <row r="214">
          <cell r="A214" t="str">
            <v>SC - NAFTA SUPRA</v>
          </cell>
          <cell r="B214" t="str">
            <v>TK-707</v>
          </cell>
          <cell r="C214" t="str">
            <v>TK-714</v>
          </cell>
          <cell r="D214" t="str">
            <v>GC - GASOLINA CATALITICA</v>
          </cell>
          <cell r="E214">
            <v>1696.056</v>
          </cell>
        </row>
        <row r="215">
          <cell r="A215" t="str">
            <v>SC - NAFTA SUPRA</v>
          </cell>
          <cell r="B215" t="str">
            <v>TK-707</v>
          </cell>
          <cell r="C215" t="str">
            <v>TK-715</v>
          </cell>
          <cell r="D215" t="str">
            <v>GC - GASOLINA CATALITICA</v>
          </cell>
          <cell r="E215">
            <v>779.85900000000004</v>
          </cell>
        </row>
        <row r="216">
          <cell r="A216" t="str">
            <v>SC - NAFTA SUPRA</v>
          </cell>
          <cell r="B216" t="str">
            <v>TK-707</v>
          </cell>
          <cell r="C216" t="str">
            <v>TK-718</v>
          </cell>
          <cell r="D216" t="str">
            <v>AM - Aditivo multifuncional</v>
          </cell>
          <cell r="E216">
            <v>2.653</v>
          </cell>
        </row>
        <row r="217">
          <cell r="A217" t="str">
            <v>SC - NAFTA SUPRA</v>
          </cell>
          <cell r="B217" t="str">
            <v>TK-707</v>
          </cell>
          <cell r="C217" t="str">
            <v>TK-807</v>
          </cell>
          <cell r="D217" t="str">
            <v>GC - GASOLINA CATALITICA</v>
          </cell>
          <cell r="E217">
            <v>5120.759</v>
          </cell>
        </row>
        <row r="218">
          <cell r="A218" t="str">
            <v>SC - NAFTA SUPRA</v>
          </cell>
          <cell r="B218" t="str">
            <v>TK-708</v>
          </cell>
          <cell r="C218" t="str">
            <v>TK-071</v>
          </cell>
          <cell r="D218" t="str">
            <v>NR - GASOLINA REFORMADA</v>
          </cell>
          <cell r="E218">
            <v>4419.0709999999999</v>
          </cell>
        </row>
        <row r="219">
          <cell r="A219" t="str">
            <v>SC - NAFTA SUPRA</v>
          </cell>
          <cell r="B219" t="str">
            <v>TK-708</v>
          </cell>
          <cell r="C219" t="str">
            <v>TK-572</v>
          </cell>
          <cell r="D219" t="str">
            <v>IS - ISOMERATO</v>
          </cell>
          <cell r="E219">
            <v>398.50400000000002</v>
          </cell>
        </row>
        <row r="220">
          <cell r="A220" t="str">
            <v>SC - NAFTA SUPRA</v>
          </cell>
          <cell r="B220" t="str">
            <v>TK-708</v>
          </cell>
          <cell r="C220" t="str">
            <v>TK-608</v>
          </cell>
          <cell r="D220" t="str">
            <v>PR - PROD. A REDEST.</v>
          </cell>
          <cell r="E220">
            <v>24.882000000000001</v>
          </cell>
        </row>
        <row r="221">
          <cell r="A221" t="str">
            <v>SC - NAFTA SUPRA</v>
          </cell>
          <cell r="B221" t="str">
            <v>TK-708</v>
          </cell>
          <cell r="C221" t="str">
            <v>TK-709</v>
          </cell>
          <cell r="D221" t="str">
            <v>IS - ISOMERATO</v>
          </cell>
          <cell r="E221">
            <v>300.72899999999998</v>
          </cell>
        </row>
        <row r="222">
          <cell r="A222" t="str">
            <v>SC - NAFTA SUPRA</v>
          </cell>
          <cell r="B222" t="str">
            <v>TK-708</v>
          </cell>
          <cell r="C222" t="str">
            <v>TK-710</v>
          </cell>
          <cell r="D222" t="str">
            <v>IS - ISOMERATO</v>
          </cell>
          <cell r="E222">
            <v>1606.3040000000001</v>
          </cell>
        </row>
        <row r="223">
          <cell r="A223" t="str">
            <v>SC - NAFTA SUPRA</v>
          </cell>
          <cell r="B223" t="str">
            <v>TK-708</v>
          </cell>
          <cell r="C223" t="str">
            <v>TK-712</v>
          </cell>
          <cell r="D223" t="str">
            <v>GP - Premium 97</v>
          </cell>
          <cell r="E223">
            <v>325.82499999999999</v>
          </cell>
        </row>
        <row r="224">
          <cell r="A224" t="str">
            <v>SC - NAFTA SUPRA</v>
          </cell>
          <cell r="B224" t="str">
            <v>TK-708</v>
          </cell>
          <cell r="C224" t="str">
            <v>TK-714</v>
          </cell>
          <cell r="D224" t="str">
            <v>GC - GASOLINA CATALITICA</v>
          </cell>
          <cell r="E224">
            <v>2132.04</v>
          </cell>
        </row>
        <row r="225">
          <cell r="A225" t="str">
            <v>SC - NAFTA SUPRA</v>
          </cell>
          <cell r="B225" t="str">
            <v>TK-708</v>
          </cell>
          <cell r="C225" t="str">
            <v>TK-715</v>
          </cell>
          <cell r="D225" t="str">
            <v>GC - GASOLINA CATALITICA</v>
          </cell>
          <cell r="E225">
            <v>1680.59</v>
          </cell>
        </row>
        <row r="226">
          <cell r="A226" t="str">
            <v>SC - NAFTA SUPRA</v>
          </cell>
          <cell r="B226" t="str">
            <v>TK-708</v>
          </cell>
          <cell r="C226" t="str">
            <v>TK-718</v>
          </cell>
          <cell r="D226" t="str">
            <v>AM - Aditivo multifuncional</v>
          </cell>
          <cell r="E226">
            <v>1.7669999999999999</v>
          </cell>
        </row>
        <row r="227">
          <cell r="A227" t="str">
            <v>SC - NAFTA SUPRA</v>
          </cell>
          <cell r="B227" t="str">
            <v>TK-708</v>
          </cell>
          <cell r="C227" t="str">
            <v>TK-807</v>
          </cell>
          <cell r="D227" t="str">
            <v>GC - GASOLINA CATALITICA</v>
          </cell>
          <cell r="E227">
            <v>1053.7750000000001</v>
          </cell>
        </row>
        <row r="228">
          <cell r="A228" t="str">
            <v>SC - NAFTA SUPRA</v>
          </cell>
          <cell r="B228" t="str">
            <v>TK-750</v>
          </cell>
          <cell r="C228" t="str">
            <v>TK-705</v>
          </cell>
          <cell r="D228" t="str">
            <v>NC - NAFTA ESPECIAL</v>
          </cell>
          <cell r="E228">
            <v>313.375</v>
          </cell>
        </row>
        <row r="229">
          <cell r="A229" t="str">
            <v>HX - HEXANO</v>
          </cell>
          <cell r="B229" t="str">
            <v>TK-605</v>
          </cell>
          <cell r="C229" t="str">
            <v>REC_C_Import</v>
          </cell>
          <cell r="D229" t="str">
            <v>HX - HEXANO</v>
          </cell>
          <cell r="E229">
            <v>34.386000000000003</v>
          </cell>
        </row>
        <row r="230">
          <cell r="A230" t="str">
            <v>CR - CRUDO RECUPERADO</v>
          </cell>
          <cell r="B230" t="str">
            <v>TK-011</v>
          </cell>
          <cell r="C230" t="str">
            <v>REC_Piletas</v>
          </cell>
          <cell r="D230" t="str">
            <v>CR - CRUDO RECUPERADO</v>
          </cell>
          <cell r="E230">
            <v>335.00400000000002</v>
          </cell>
        </row>
        <row r="231">
          <cell r="A231" t="str">
            <v>CR - CRUDO RECUPERADO</v>
          </cell>
          <cell r="B231" t="str">
            <v>TK-022</v>
          </cell>
          <cell r="C231" t="str">
            <v>REC_Piletas</v>
          </cell>
          <cell r="D231" t="str">
            <v>CR - CRUDO RECUPERADO</v>
          </cell>
          <cell r="E231">
            <v>1584.1669999999999</v>
          </cell>
        </row>
        <row r="232">
          <cell r="A232" t="str">
            <v>CR - CRUDO RECUPERADO</v>
          </cell>
          <cell r="B232" t="str">
            <v>TK-022</v>
          </cell>
          <cell r="C232" t="str">
            <v>TK-111</v>
          </cell>
          <cell r="D232" t="str">
            <v>CR - CRUDO RECUPERADO</v>
          </cell>
          <cell r="E232">
            <v>84.655000000000001</v>
          </cell>
        </row>
        <row r="233">
          <cell r="A233" t="str">
            <v>CR - CRUDO RECUPERADO</v>
          </cell>
          <cell r="B233" t="str">
            <v>TK-111</v>
          </cell>
          <cell r="C233" t="str">
            <v>REC_Piletas</v>
          </cell>
          <cell r="D233" t="str">
            <v>CR - CRUDO RECUPERADO</v>
          </cell>
          <cell r="E233">
            <v>1364.328</v>
          </cell>
        </row>
        <row r="234">
          <cell r="A234" t="str">
            <v>CR - CRUDO RECUPERADO</v>
          </cell>
          <cell r="B234" t="str">
            <v>TK-111</v>
          </cell>
          <cell r="C234" t="str">
            <v>TK-011</v>
          </cell>
          <cell r="D234" t="str">
            <v>CR - CRUDO RECUPERADO</v>
          </cell>
          <cell r="E234">
            <v>117.646</v>
          </cell>
        </row>
        <row r="235">
          <cell r="A235" t="str">
            <v>CR - CRUDO RECUPERADO</v>
          </cell>
          <cell r="B235" t="str">
            <v>TK-111</v>
          </cell>
          <cell r="C235" t="str">
            <v>TK-022</v>
          </cell>
          <cell r="D235" t="str">
            <v>CR - CRUDO RECUPERADO</v>
          </cell>
          <cell r="E235">
            <v>757.92700000000002</v>
          </cell>
        </row>
        <row r="236">
          <cell r="A236" t="str">
            <v>CR - CRUDO RECUPERADO</v>
          </cell>
          <cell r="B236" t="str">
            <v>TK-111</v>
          </cell>
          <cell r="C236" t="str">
            <v>TK-101</v>
          </cell>
          <cell r="D236" t="str">
            <v>CV - CRUDO</v>
          </cell>
          <cell r="E236">
            <v>537.41899999999998</v>
          </cell>
        </row>
        <row r="237">
          <cell r="A237" t="str">
            <v>CR - CRUDO RECUPERADO</v>
          </cell>
          <cell r="B237" t="str">
            <v>TK-111</v>
          </cell>
          <cell r="C237" t="str">
            <v>TK-103</v>
          </cell>
          <cell r="D237" t="str">
            <v>CV - CRUDO</v>
          </cell>
          <cell r="E237">
            <v>120</v>
          </cell>
        </row>
        <row r="238">
          <cell r="A238" t="str">
            <v>CR - CRUDO RECUPERADO</v>
          </cell>
          <cell r="B238" t="str">
            <v>TK-111</v>
          </cell>
          <cell r="C238" t="str">
            <v>TK-713</v>
          </cell>
          <cell r="D238" t="str">
            <v>GC - GASOLINA CATALITICA</v>
          </cell>
          <cell r="E238">
            <v>220</v>
          </cell>
        </row>
        <row r="239">
          <cell r="A239" t="str">
            <v>CR - CRUDO RECUPERADO</v>
          </cell>
          <cell r="B239" t="str">
            <v>TK-402</v>
          </cell>
          <cell r="C239" t="str">
            <v>REC_Piletas</v>
          </cell>
          <cell r="D239" t="str">
            <v>CR - CRUDO RECUPERADO</v>
          </cell>
          <cell r="E239">
            <v>78.417000000000002</v>
          </cell>
        </row>
        <row r="240">
          <cell r="A240" t="str">
            <v>PR - PROD. A REDEST.</v>
          </cell>
          <cell r="B240" t="str">
            <v>TK-608</v>
          </cell>
          <cell r="C240" t="str">
            <v>REC_C_Varios</v>
          </cell>
          <cell r="D240" t="str">
            <v>PR - PROD. A REDEST.</v>
          </cell>
          <cell r="E240">
            <v>28.071000000000002</v>
          </cell>
        </row>
        <row r="241">
          <cell r="A241" t="str">
            <v>PR - PROD. A REDEST.</v>
          </cell>
          <cell r="B241" t="str">
            <v>TK-608</v>
          </cell>
          <cell r="C241" t="str">
            <v>TK-705</v>
          </cell>
          <cell r="D241" t="str">
            <v>NC - NAFTA ESPECIAL</v>
          </cell>
          <cell r="E241">
            <v>82.906999999999996</v>
          </cell>
        </row>
        <row r="242">
          <cell r="A242" t="str">
            <v>PR - PROD. A REDEST.</v>
          </cell>
          <cell r="B242" t="str">
            <v>TK-608</v>
          </cell>
          <cell r="C242" t="str">
            <v>TK-709</v>
          </cell>
          <cell r="D242" t="str">
            <v>IS - ISOMERATO</v>
          </cell>
          <cell r="E242">
            <v>20.94</v>
          </cell>
        </row>
        <row r="243">
          <cell r="A243" t="str">
            <v>PR - PROD. A REDEST.</v>
          </cell>
          <cell r="B243" t="str">
            <v>TK-608</v>
          </cell>
          <cell r="C243" t="str">
            <v>TK-710</v>
          </cell>
          <cell r="D243" t="str">
            <v>IS - ISOMERATO</v>
          </cell>
          <cell r="E243">
            <v>4.7249999999999996</v>
          </cell>
        </row>
        <row r="244">
          <cell r="A244" t="str">
            <v>GO - GAS OIL</v>
          </cell>
          <cell r="B244" t="str">
            <v>TK-100A</v>
          </cell>
          <cell r="C244" t="str">
            <v>TK-542</v>
          </cell>
          <cell r="D244" t="str">
            <v>GO - GAS OIL</v>
          </cell>
          <cell r="E244">
            <v>448.00400000000002</v>
          </cell>
        </row>
        <row r="245">
          <cell r="A245" t="str">
            <v>EA - Etanol anhidro</v>
          </cell>
          <cell r="B245" t="str">
            <v>TK-1000</v>
          </cell>
          <cell r="C245" t="str">
            <v>REC_C_Varios</v>
          </cell>
          <cell r="D245" t="str">
            <v>EA - Etanol anhidro</v>
          </cell>
          <cell r="E245">
            <v>1022.961</v>
          </cell>
        </row>
        <row r="246">
          <cell r="A246" t="str">
            <v>EA - Etanol anhidro</v>
          </cell>
          <cell r="B246" t="str">
            <v>TK-1001</v>
          </cell>
          <cell r="C246" t="str">
            <v>REC_C_Varios</v>
          </cell>
          <cell r="D246" t="str">
            <v>EA - Etanol anhidro</v>
          </cell>
          <cell r="E246">
            <v>1110.164</v>
          </cell>
        </row>
        <row r="247">
          <cell r="A247" t="str">
            <v>GP - Premium 97</v>
          </cell>
          <cell r="B247" t="str">
            <v>TK-743</v>
          </cell>
          <cell r="C247" t="str">
            <v>TK-1000</v>
          </cell>
          <cell r="D247" t="str">
            <v>EA - Etanol anhidro</v>
          </cell>
          <cell r="E247">
            <v>9.1530000000000005</v>
          </cell>
        </row>
        <row r="248">
          <cell r="A248" t="str">
            <v>GP - Premium 97</v>
          </cell>
          <cell r="B248" t="str">
            <v>TK-743</v>
          </cell>
          <cell r="C248" t="str">
            <v>TK-1001</v>
          </cell>
          <cell r="D248" t="str">
            <v>EA - Etanol anhidro</v>
          </cell>
          <cell r="E248">
            <v>-15.930999999999999</v>
          </cell>
        </row>
        <row r="249">
          <cell r="A249" t="str">
            <v>NC - NAFTA ESPECIAL</v>
          </cell>
          <cell r="B249" t="str">
            <v>TK-746</v>
          </cell>
          <cell r="C249" t="str">
            <v>TK-746</v>
          </cell>
          <cell r="D249" t="str">
            <v>EA - Etanol anhidro</v>
          </cell>
          <cell r="E249">
            <v>0</v>
          </cell>
        </row>
        <row r="250">
          <cell r="A250" t="str">
            <v>SC - NAFTA SUPRA</v>
          </cell>
          <cell r="B250" t="str">
            <v>TK-741</v>
          </cell>
          <cell r="C250" t="str">
            <v>TK-1000</v>
          </cell>
          <cell r="D250" t="str">
            <v>EA - Etanol anhidro</v>
          </cell>
          <cell r="E250">
            <v>45.228999999999999</v>
          </cell>
        </row>
        <row r="251">
          <cell r="A251" t="str">
            <v>SC - NAFTA SUPRA</v>
          </cell>
          <cell r="B251" t="str">
            <v>TK-741</v>
          </cell>
          <cell r="C251" t="str">
            <v>TK-1001</v>
          </cell>
          <cell r="D251" t="str">
            <v>EA - Etanol anhidro</v>
          </cell>
          <cell r="E251">
            <v>63.96</v>
          </cell>
        </row>
        <row r="252">
          <cell r="A252" t="str">
            <v>SC - NAFTA SUPRA</v>
          </cell>
          <cell r="B252" t="str">
            <v>TK-742</v>
          </cell>
          <cell r="C252" t="str">
            <v>TK-1000</v>
          </cell>
          <cell r="D252" t="str">
            <v>EA - Etanol anhidro</v>
          </cell>
          <cell r="E252">
            <v>113.559</v>
          </cell>
        </row>
        <row r="253">
          <cell r="A253" t="str">
            <v>SC - NAFTA SUPRA</v>
          </cell>
          <cell r="B253" t="str">
            <v>TK-742</v>
          </cell>
          <cell r="C253" t="str">
            <v>TK-1001</v>
          </cell>
          <cell r="D253" t="str">
            <v>EA - Etanol anhidro</v>
          </cell>
          <cell r="E253">
            <v>78.831000000000003</v>
          </cell>
        </row>
        <row r="254">
          <cell r="A254" t="str">
            <v>SC - NAFTA SUPRA</v>
          </cell>
          <cell r="B254" t="str">
            <v>TK-744</v>
          </cell>
          <cell r="C254" t="str">
            <v>TK-1000</v>
          </cell>
          <cell r="D254" t="str">
            <v>EA - Etanol anhidro</v>
          </cell>
          <cell r="E254">
            <v>184.83099999999999</v>
          </cell>
        </row>
        <row r="255">
          <cell r="A255" t="str">
            <v>SC - NAFTA SUPRA</v>
          </cell>
          <cell r="B255" t="str">
            <v>TK-744</v>
          </cell>
          <cell r="C255" t="str">
            <v>TK-1001</v>
          </cell>
          <cell r="D255" t="str">
            <v>EA - Etanol anhidro</v>
          </cell>
          <cell r="E255">
            <v>185.864</v>
          </cell>
        </row>
        <row r="256">
          <cell r="A256" t="str">
            <v>C3 - PROPANO</v>
          </cell>
          <cell r="B256" t="str">
            <v>TK-E11</v>
          </cell>
          <cell r="C256" t="str">
            <v>REC_B_Varios</v>
          </cell>
          <cell r="D256" t="str">
            <v>C3 - PROPANO</v>
          </cell>
          <cell r="E256">
            <v>1000.448</v>
          </cell>
        </row>
        <row r="257">
          <cell r="A257" t="str">
            <v>C3 - PROPANO</v>
          </cell>
          <cell r="B257" t="str">
            <v>TK-E11</v>
          </cell>
          <cell r="C257" t="str">
            <v>TK-Gasoducto</v>
          </cell>
          <cell r="D257" t="str">
            <v>LG - SUPERGAS TABLADA</v>
          </cell>
          <cell r="E257">
            <v>46.281999999999996</v>
          </cell>
        </row>
        <row r="258">
          <cell r="A258" t="str">
            <v>C3 - PROPANO</v>
          </cell>
          <cell r="B258" t="str">
            <v>TK-E12</v>
          </cell>
          <cell r="C258" t="str">
            <v>REC_B_Varios</v>
          </cell>
          <cell r="D258" t="str">
            <v>C3 - PROPANO</v>
          </cell>
          <cell r="E258">
            <v>1637.7860000000001</v>
          </cell>
        </row>
        <row r="259">
          <cell r="A259" t="str">
            <v>C3 - PROPANO</v>
          </cell>
          <cell r="B259" t="str">
            <v>TK-E13</v>
          </cell>
          <cell r="C259" t="str">
            <v>REC_B_Varios</v>
          </cell>
          <cell r="D259" t="str">
            <v>C3 - PROPANO</v>
          </cell>
          <cell r="E259">
            <v>1150.3340000000001</v>
          </cell>
        </row>
        <row r="260">
          <cell r="A260" t="str">
            <v>LG - SUPERGAS TABLADA</v>
          </cell>
          <cell r="B260" t="str">
            <v>TK-E14</v>
          </cell>
          <cell r="C260" t="str">
            <v>REC_B_Varios</v>
          </cell>
          <cell r="D260" t="str">
            <v>C3 - PROPANO</v>
          </cell>
          <cell r="E260">
            <v>685.98500000000001</v>
          </cell>
        </row>
        <row r="261">
          <cell r="A261" t="str">
            <v>LG - SUPERGAS TABLADA</v>
          </cell>
          <cell r="B261" t="str">
            <v>TK-E14</v>
          </cell>
          <cell r="C261" t="str">
            <v>TK-Gasoducto</v>
          </cell>
          <cell r="D261" t="str">
            <v>LG - SUPERGAS TABLADA</v>
          </cell>
          <cell r="E261">
            <v>451.815</v>
          </cell>
        </row>
        <row r="262">
          <cell r="A262" t="str">
            <v>LG - SUPERGAS TABLADA</v>
          </cell>
          <cell r="B262" t="str">
            <v>TK-E15</v>
          </cell>
          <cell r="C262" t="str">
            <v>REC_B_Varios</v>
          </cell>
          <cell r="D262" t="str">
            <v>C3 - PROPANO</v>
          </cell>
          <cell r="E262">
            <v>1819.856</v>
          </cell>
        </row>
        <row r="263">
          <cell r="A263" t="str">
            <v>LG - SUPERGAS TABLADA</v>
          </cell>
          <cell r="B263" t="str">
            <v>TK-E15</v>
          </cell>
          <cell r="C263" t="str">
            <v>TK-E11</v>
          </cell>
          <cell r="D263" t="str">
            <v>C3 - PROPANO</v>
          </cell>
          <cell r="E263">
            <v>174.67099999999999</v>
          </cell>
        </row>
        <row r="264">
          <cell r="A264" t="str">
            <v>LG - SUPERGAS TABLADA</v>
          </cell>
          <cell r="B264" t="str">
            <v>TK-E15</v>
          </cell>
          <cell r="C264" t="str">
            <v>TK-Gasoducto</v>
          </cell>
          <cell r="D264" t="str">
            <v>LG - SUPERGAS TABLADA</v>
          </cell>
          <cell r="E264">
            <v>4037.7109999999998</v>
          </cell>
        </row>
        <row r="265">
          <cell r="A265" t="str">
            <v>LG - SUPERGAS TABLADA</v>
          </cell>
          <cell r="B265" t="str">
            <v>TK-E16</v>
          </cell>
          <cell r="C265" t="str">
            <v>REC_B_Varios</v>
          </cell>
          <cell r="D265" t="str">
            <v>C3 - PROPANO</v>
          </cell>
          <cell r="E265">
            <v>1626.0940000000001</v>
          </cell>
        </row>
        <row r="266">
          <cell r="A266" t="str">
            <v>LG - SUPERGAS TABLADA</v>
          </cell>
          <cell r="B266" t="str">
            <v>TK-E16</v>
          </cell>
          <cell r="C266" t="str">
            <v>TK-E18</v>
          </cell>
          <cell r="D266" t="str">
            <v>LG - SUPERGAS TABLADA</v>
          </cell>
          <cell r="E266">
            <v>307.03500000000003</v>
          </cell>
        </row>
        <row r="267">
          <cell r="A267" t="str">
            <v>LG - SUPERGAS TABLADA</v>
          </cell>
          <cell r="B267" t="str">
            <v>TK-E16</v>
          </cell>
          <cell r="C267" t="str">
            <v>TK-Gasoducto</v>
          </cell>
          <cell r="D267" t="str">
            <v>LG - SUPERGAS TABLADA</v>
          </cell>
          <cell r="E267">
            <v>1136.1500000000001</v>
          </cell>
        </row>
        <row r="268">
          <cell r="A268" t="str">
            <v>LG - SUPERGAS TABLADA</v>
          </cell>
          <cell r="B268" t="str">
            <v>TK-E17</v>
          </cell>
          <cell r="C268" t="str">
            <v>REC_B_Varios</v>
          </cell>
          <cell r="D268" t="str">
            <v>LG - SUPERGAS TABLADA</v>
          </cell>
          <cell r="E268">
            <v>1811.905</v>
          </cell>
        </row>
        <row r="269">
          <cell r="A269" t="str">
            <v>LG - SUPERGAS TABLADA</v>
          </cell>
          <cell r="B269" t="str">
            <v>TK-E17</v>
          </cell>
          <cell r="C269" t="str">
            <v>TK-E18</v>
          </cell>
          <cell r="D269" t="str">
            <v>LG - SUPERGAS TABLADA</v>
          </cell>
          <cell r="E269">
            <v>13.689</v>
          </cell>
        </row>
        <row r="270">
          <cell r="A270" t="str">
            <v>LG - SUPERGAS TABLADA</v>
          </cell>
          <cell r="B270" t="str">
            <v>TK-E17</v>
          </cell>
          <cell r="C270" t="str">
            <v>TK-Gasoducto</v>
          </cell>
          <cell r="D270" t="str">
            <v>LG - SUPERGAS TABLADA</v>
          </cell>
          <cell r="E270">
            <v>1087.4110000000001</v>
          </cell>
        </row>
        <row r="271">
          <cell r="A271" t="str">
            <v>LG - SUPERGAS TABLADA</v>
          </cell>
          <cell r="B271" t="str">
            <v>TK-E18</v>
          </cell>
          <cell r="C271" t="str">
            <v>REC_B_Varios</v>
          </cell>
          <cell r="D271" t="str">
            <v>LG - SUPERGAS TABLADA</v>
          </cell>
          <cell r="E271">
            <v>1516.2950000000001</v>
          </cell>
        </row>
        <row r="272">
          <cell r="A272" t="str">
            <v>LG - SUPERGAS TABLADA</v>
          </cell>
          <cell r="B272" t="str">
            <v>TK-E18</v>
          </cell>
          <cell r="C272" t="str">
            <v>TK-E14</v>
          </cell>
          <cell r="D272" t="str">
            <v>LG - SUPERGAS TABLADA</v>
          </cell>
          <cell r="E272">
            <v>148.589</v>
          </cell>
        </row>
        <row r="273">
          <cell r="A273" t="str">
            <v>LG - SUPERGAS TABLADA</v>
          </cell>
          <cell r="B273" t="str">
            <v>TK-E18</v>
          </cell>
          <cell r="C273" t="str">
            <v>TK-Gasoducto</v>
          </cell>
          <cell r="D273" t="str">
            <v>LG - SUPERGAS TABLADA</v>
          </cell>
          <cell r="E273">
            <v>2278.8809999999999</v>
          </cell>
        </row>
        <row r="274">
          <cell r="A274" t="str">
            <v>LG - SUPERGAS TABLADA</v>
          </cell>
          <cell r="B274" t="str">
            <v>TK-E19</v>
          </cell>
          <cell r="C274" t="str">
            <v>REC_B_Varios</v>
          </cell>
          <cell r="D274" t="str">
            <v>C3 - PROPANO</v>
          </cell>
          <cell r="E274">
            <v>1675.1479999999999</v>
          </cell>
        </row>
        <row r="275">
          <cell r="A275" t="str">
            <v>LG - SUPERGAS TABLADA</v>
          </cell>
          <cell r="B275" t="str">
            <v>TK-E19</v>
          </cell>
          <cell r="C275" t="str">
            <v>TK-E15</v>
          </cell>
          <cell r="D275" t="str">
            <v>LG - SUPERGAS TABLADA</v>
          </cell>
          <cell r="E275">
            <v>85.305999999999997</v>
          </cell>
        </row>
        <row r="276">
          <cell r="A276" t="str">
            <v>LG - SUPERGAS TABLADA</v>
          </cell>
          <cell r="B276" t="str">
            <v>TK-E19</v>
          </cell>
          <cell r="C276" t="str">
            <v>TK-Gasoducto</v>
          </cell>
          <cell r="D276" t="str">
            <v>LG - SUPERGAS TABLADA</v>
          </cell>
          <cell r="E276">
            <v>3358.498</v>
          </cell>
        </row>
        <row r="277">
          <cell r="A277" t="str">
            <v>LG - SUPERGAS TABLADA</v>
          </cell>
          <cell r="B277" t="str">
            <v>TK-E20</v>
          </cell>
          <cell r="C277" t="str">
            <v>REC_B_Varios</v>
          </cell>
          <cell r="D277" t="str">
            <v>C3 - PROPANO</v>
          </cell>
          <cell r="E277">
            <v>940.56399999999996</v>
          </cell>
        </row>
        <row r="278">
          <cell r="A278" t="str">
            <v>LG - SUPERGAS TABLADA</v>
          </cell>
          <cell r="B278" t="str">
            <v>TK-E20</v>
          </cell>
          <cell r="C278" t="str">
            <v>TK-Gasoducto</v>
          </cell>
          <cell r="D278" t="str">
            <v>LG - SUPERGAS TABLADA</v>
          </cell>
          <cell r="E278">
            <v>1440.5840000000001</v>
          </cell>
        </row>
        <row r="279">
          <cell r="A279" t="str">
            <v>LG - SUPERGAS TABLADA</v>
          </cell>
          <cell r="B279" t="str">
            <v>TK-E21</v>
          </cell>
          <cell r="C279" t="str">
            <v>REC_B_Varios</v>
          </cell>
          <cell r="D279" t="str">
            <v>LG - SUPERGAS TABLADA</v>
          </cell>
          <cell r="E279">
            <v>2336.1039999999998</v>
          </cell>
        </row>
        <row r="280">
          <cell r="A280" t="str">
            <v>JA - JET A-1</v>
          </cell>
          <cell r="B280" t="str">
            <v>TK-1071</v>
          </cell>
          <cell r="C280" t="str">
            <v>REC_C_Varios</v>
          </cell>
          <cell r="D280" t="str">
            <v>JA - JET A-1</v>
          </cell>
          <cell r="E280">
            <v>1008.039</v>
          </cell>
        </row>
        <row r="281">
          <cell r="A281" t="str">
            <v>JA - JET A-1</v>
          </cell>
          <cell r="B281" t="str">
            <v>TK-1071</v>
          </cell>
          <cell r="C281" t="str">
            <v>TK-1072</v>
          </cell>
          <cell r="D281" t="str">
            <v>JA - JET A-1</v>
          </cell>
          <cell r="E281">
            <v>-41.16</v>
          </cell>
        </row>
        <row r="282">
          <cell r="A282" t="str">
            <v>JA - JET A-1</v>
          </cell>
          <cell r="B282" t="str">
            <v>TK-1072</v>
          </cell>
          <cell r="C282" t="str">
            <v>REC_C_Varios</v>
          </cell>
          <cell r="D282" t="str">
            <v>JA - JET A-1</v>
          </cell>
          <cell r="E282">
            <v>342.83499999999998</v>
          </cell>
        </row>
        <row r="283">
          <cell r="A283" t="str">
            <v>JA - JET A-1</v>
          </cell>
          <cell r="B283" t="str">
            <v>TK-1072</v>
          </cell>
          <cell r="C283" t="str">
            <v>TK-1071</v>
          </cell>
          <cell r="D283" t="str">
            <v>JA - JET A-1</v>
          </cell>
          <cell r="E283">
            <v>-4.407</v>
          </cell>
        </row>
        <row r="284">
          <cell r="A284" t="str">
            <v>JA - JET A-1</v>
          </cell>
          <cell r="B284" t="str">
            <v>TK-1073</v>
          </cell>
          <cell r="C284" t="str">
            <v>REC_C_Varios</v>
          </cell>
          <cell r="D284" t="str">
            <v>JA - JET A-1</v>
          </cell>
          <cell r="E284">
            <v>952.06</v>
          </cell>
        </row>
        <row r="285">
          <cell r="A285" t="str">
            <v>JA - JET A-1</v>
          </cell>
          <cell r="B285" t="str">
            <v>TK-1073</v>
          </cell>
          <cell r="C285" t="str">
            <v>TK-1074</v>
          </cell>
          <cell r="D285" t="str">
            <v>JA - JET A-1</v>
          </cell>
          <cell r="E285">
            <v>58.140999999999998</v>
          </cell>
        </row>
        <row r="286">
          <cell r="A286" t="str">
            <v>JA - JET A-1</v>
          </cell>
          <cell r="B286" t="str">
            <v>TK-1074</v>
          </cell>
          <cell r="C286" t="str">
            <v>REC_C_Varios</v>
          </cell>
          <cell r="D286" t="str">
            <v>JA - JET A-1</v>
          </cell>
          <cell r="E286">
            <v>131.095</v>
          </cell>
        </row>
        <row r="287">
          <cell r="A287" t="str">
            <v>JA - JET A-1</v>
          </cell>
          <cell r="B287" t="str">
            <v>TK-1074</v>
          </cell>
          <cell r="C287" t="str">
            <v>TK-1071</v>
          </cell>
          <cell r="D287" t="str">
            <v>JA - JET A-1</v>
          </cell>
          <cell r="E287">
            <v>85.072000000000003</v>
          </cell>
        </row>
        <row r="288">
          <cell r="A288" t="str">
            <v>JA - JET A-1</v>
          </cell>
          <cell r="B288" t="str">
            <v>TK-1074</v>
          </cell>
          <cell r="C288" t="str">
            <v>TK-1073</v>
          </cell>
          <cell r="D288" t="str">
            <v>JA - JET A-1</v>
          </cell>
          <cell r="E288">
            <v>54.993000000000002</v>
          </cell>
        </row>
        <row r="289">
          <cell r="A289" t="str">
            <v>JA - JET A-1</v>
          </cell>
          <cell r="B289" t="str">
            <v>TK-1075</v>
          </cell>
          <cell r="C289" t="str">
            <v>REC_C_Varios</v>
          </cell>
          <cell r="D289" t="str">
            <v>JA - JET A-1</v>
          </cell>
          <cell r="E289">
            <v>611.822</v>
          </cell>
        </row>
        <row r="290">
          <cell r="A290" t="str">
            <v>JA - JET A-1</v>
          </cell>
          <cell r="B290" t="str">
            <v>TK-1075</v>
          </cell>
          <cell r="C290" t="str">
            <v>TK-1071</v>
          </cell>
          <cell r="D290" t="str">
            <v>JA - JET A-1</v>
          </cell>
          <cell r="E290">
            <v>38.115000000000002</v>
          </cell>
        </row>
        <row r="291">
          <cell r="A291" t="str">
            <v>JA - JET A-1</v>
          </cell>
          <cell r="B291" t="str">
            <v>TK-1075</v>
          </cell>
          <cell r="C291" t="str">
            <v>TK-1074</v>
          </cell>
          <cell r="D291" t="str">
            <v>JA - JET A-1</v>
          </cell>
          <cell r="E291">
            <v>-14.244</v>
          </cell>
        </row>
        <row r="292">
          <cell r="A292" t="str">
            <v>JA - JET A-1</v>
          </cell>
          <cell r="B292" t="str">
            <v>TK-1076</v>
          </cell>
          <cell r="C292" t="str">
            <v>REC_C_Varios</v>
          </cell>
          <cell r="D292" t="str">
            <v>JA - JET A-1</v>
          </cell>
          <cell r="E292">
            <v>271.404</v>
          </cell>
        </row>
        <row r="293">
          <cell r="A293" t="str">
            <v>JA - JET A-1</v>
          </cell>
          <cell r="B293" t="str">
            <v>TK-1076</v>
          </cell>
          <cell r="C293" t="str">
            <v>TK-1071</v>
          </cell>
          <cell r="D293" t="str">
            <v>JA - JET A-1</v>
          </cell>
          <cell r="E293">
            <v>69.116</v>
          </cell>
        </row>
        <row r="294">
          <cell r="A294" t="str">
            <v>JA - JET A-1</v>
          </cell>
          <cell r="B294" t="str">
            <v>TK-1076</v>
          </cell>
          <cell r="C294" t="str">
            <v>TK-1075</v>
          </cell>
          <cell r="D294" t="str">
            <v>JA - JET A-1</v>
          </cell>
          <cell r="E294">
            <v>-0.61399999999999999</v>
          </cell>
        </row>
        <row r="295">
          <cell r="A295" t="str">
            <v>JA - JET A-1</v>
          </cell>
          <cell r="B295" t="str">
            <v>TK-1077</v>
          </cell>
          <cell r="C295" t="str">
            <v>REC_C_Varios</v>
          </cell>
          <cell r="D295" t="str">
            <v>JA - JET A-1</v>
          </cell>
          <cell r="E295">
            <v>85.341999999999999</v>
          </cell>
        </row>
        <row r="296">
          <cell r="A296" t="str">
            <v>JA - JET A-1</v>
          </cell>
          <cell r="B296" t="str">
            <v>TK-1077</v>
          </cell>
          <cell r="C296" t="str">
            <v>TK-1073</v>
          </cell>
          <cell r="D296" t="str">
            <v>JA - JET A-1</v>
          </cell>
          <cell r="E296">
            <v>52.307000000000002</v>
          </cell>
        </row>
        <row r="297">
          <cell r="A297" t="str">
            <v>JA - JET A-1</v>
          </cell>
          <cell r="B297" t="str">
            <v>TK-109C</v>
          </cell>
          <cell r="C297" t="str">
            <v>TK-1071</v>
          </cell>
          <cell r="D297" t="str">
            <v>JA - JET A-1</v>
          </cell>
          <cell r="E297">
            <v>135.92599999999999</v>
          </cell>
        </row>
        <row r="298">
          <cell r="A298" t="str">
            <v>JA - JET A-1</v>
          </cell>
          <cell r="B298" t="str">
            <v>TK-109C</v>
          </cell>
          <cell r="C298" t="str">
            <v>TK-1073</v>
          </cell>
          <cell r="D298" t="str">
            <v>JA - JET A-1</v>
          </cell>
          <cell r="E298">
            <v>43.076999999999998</v>
          </cell>
        </row>
        <row r="299">
          <cell r="A299" t="str">
            <v>JA - JET A-1</v>
          </cell>
          <cell r="B299" t="str">
            <v>TK-393C</v>
          </cell>
          <cell r="C299" t="str">
            <v>TK-1073</v>
          </cell>
          <cell r="D299" t="str">
            <v>JA - JET A-1</v>
          </cell>
          <cell r="E299">
            <v>63.103999999999999</v>
          </cell>
        </row>
        <row r="300">
          <cell r="A300" t="str">
            <v>JA - JET A-1</v>
          </cell>
          <cell r="B300" t="str">
            <v>TK-393C</v>
          </cell>
          <cell r="C300" t="str">
            <v>TK-1071</v>
          </cell>
          <cell r="D300" t="str">
            <v>JA - JET A-1</v>
          </cell>
          <cell r="E300">
            <v>35.853999999999999</v>
          </cell>
        </row>
        <row r="301">
          <cell r="A301" t="str">
            <v>JA - JET A-1</v>
          </cell>
          <cell r="B301" t="str">
            <v>TK-561C</v>
          </cell>
          <cell r="C301" t="str">
            <v>TK-1071</v>
          </cell>
          <cell r="D301" t="str">
            <v>JA - JET A-1</v>
          </cell>
          <cell r="E301">
            <v>89.96</v>
          </cell>
        </row>
        <row r="302">
          <cell r="A302" t="str">
            <v>JA - JET A-1</v>
          </cell>
          <cell r="B302" t="str">
            <v>TK-561C</v>
          </cell>
          <cell r="C302" t="str">
            <v>TK-1073</v>
          </cell>
          <cell r="D302" t="str">
            <v>JA - JET A-1</v>
          </cell>
          <cell r="E302">
            <v>95.352000000000004</v>
          </cell>
        </row>
        <row r="303">
          <cell r="A303" t="str">
            <v>CVE - CRUDO TERMINAL DEL ESTE</v>
          </cell>
          <cell r="B303" t="str">
            <v>LineaSub</v>
          </cell>
          <cell r="C303" t="str">
            <v>REC_B_Crudo</v>
          </cell>
          <cell r="D303" t="str">
            <v>Leona - Leona</v>
          </cell>
          <cell r="E303">
            <v>31180.16</v>
          </cell>
        </row>
        <row r="304">
          <cell r="A304" t="str">
            <v>CVE - CRUDO TERMINAL DEL ESTE</v>
          </cell>
          <cell r="B304" t="str">
            <v>LineaSub</v>
          </cell>
          <cell r="C304" t="str">
            <v>REC_B_Crudo</v>
          </cell>
          <cell r="D304" t="str">
            <v>Mesa30 - Mesa 30</v>
          </cell>
          <cell r="E304">
            <v>63106.038999999997</v>
          </cell>
        </row>
        <row r="305">
          <cell r="A305" t="str">
            <v>CVE - CRUDO TERMINAL DEL ESTE</v>
          </cell>
          <cell r="B305" t="str">
            <v>LineaSub</v>
          </cell>
          <cell r="C305" t="str">
            <v>REC_B_Crudo</v>
          </cell>
          <cell r="D305" t="str">
            <v>SantaBarbara - SantaBarbara</v>
          </cell>
          <cell r="E305">
            <v>46064.61</v>
          </cell>
        </row>
        <row r="306">
          <cell r="A306" t="str">
            <v>CVE - CRUDO TERMINAL DEL ESTE</v>
          </cell>
          <cell r="B306" t="str">
            <v>Oleoducto-1</v>
          </cell>
          <cell r="C306" t="str">
            <v>TK-T131</v>
          </cell>
          <cell r="D306" t="str">
            <v>CVE - CRUDO TERMINAL DEL ESTE</v>
          </cell>
          <cell r="E306">
            <v>11052.254999999999</v>
          </cell>
        </row>
        <row r="307">
          <cell r="A307" t="str">
            <v>CVE - CRUDO TERMINAL DEL ESTE</v>
          </cell>
          <cell r="B307" t="str">
            <v>Oleoducto-1</v>
          </cell>
          <cell r="C307" t="str">
            <v>TK-T132</v>
          </cell>
          <cell r="D307" t="str">
            <v>CVE - CRUDO TERMINAL DEL ESTE</v>
          </cell>
          <cell r="E307">
            <v>63142.796999999999</v>
          </cell>
        </row>
        <row r="308">
          <cell r="A308" t="str">
            <v>CVE - CRUDO TERMINAL DEL ESTE</v>
          </cell>
          <cell r="B308" t="str">
            <v>Oleoducto-1</v>
          </cell>
          <cell r="C308" t="str">
            <v>TK-T133</v>
          </cell>
          <cell r="D308" t="str">
            <v>CVE - CRUDO TERMINAL DEL ESTE</v>
          </cell>
          <cell r="E308">
            <v>74712.270999999993</v>
          </cell>
        </row>
        <row r="309">
          <cell r="A309" t="str">
            <v>CVE - CRUDO TERMINAL DEL ESTE</v>
          </cell>
          <cell r="B309" t="str">
            <v>Oleoducto-1</v>
          </cell>
          <cell r="C309" t="str">
            <v>TK-T136</v>
          </cell>
          <cell r="D309" t="str">
            <v>CVE - CRUDO TERMINAL DEL ESTE</v>
          </cell>
          <cell r="E309">
            <v>19579.111000000001</v>
          </cell>
        </row>
        <row r="310">
          <cell r="A310" t="str">
            <v>CVE - CRUDO TERMINAL DEL ESTE</v>
          </cell>
          <cell r="B310" t="str">
            <v>Oleoducto-1</v>
          </cell>
          <cell r="C310" t="str">
            <v>TK-T137</v>
          </cell>
          <cell r="D310" t="str">
            <v>CVE - CRUDO TERMINAL DEL ESTE</v>
          </cell>
          <cell r="E310">
            <v>18876.373</v>
          </cell>
        </row>
        <row r="311">
          <cell r="A311" t="str">
            <v>CVE - CRUDO TERMINAL DEL ESTE</v>
          </cell>
          <cell r="B311" t="str">
            <v>Oleoducto-1</v>
          </cell>
          <cell r="C311" t="str">
            <v>TK-T138</v>
          </cell>
          <cell r="D311" t="str">
            <v>CVE - CRUDO TERMINAL DEL ESTE</v>
          </cell>
          <cell r="E311">
            <v>8141.65</v>
          </cell>
        </row>
        <row r="312">
          <cell r="A312" t="str">
            <v>CVE - CRUDO TERMINAL DEL ESTE</v>
          </cell>
          <cell r="B312" t="str">
            <v>Oleoducto-2</v>
          </cell>
          <cell r="C312" t="str">
            <v>Oleoducto-1</v>
          </cell>
          <cell r="D312" t="str">
            <v>CVE - CRUDO TERMINAL DEL ESTE</v>
          </cell>
          <cell r="E312">
            <v>179152.005</v>
          </cell>
        </row>
        <row r="313">
          <cell r="A313" t="str">
            <v>LG - SUPERGAS TABLADA</v>
          </cell>
          <cell r="B313" t="str">
            <v>TK-Gasoducto</v>
          </cell>
          <cell r="C313" t="str">
            <v>TK-E1</v>
          </cell>
          <cell r="D313" t="str">
            <v>C4 - BUTANO</v>
          </cell>
          <cell r="E313">
            <v>1932.645</v>
          </cell>
        </row>
        <row r="314">
          <cell r="A314" t="str">
            <v>LG - SUPERGAS TABLADA</v>
          </cell>
          <cell r="B314" t="str">
            <v>TK-Gasoducto</v>
          </cell>
          <cell r="C314" t="str">
            <v>TK-E2</v>
          </cell>
          <cell r="D314" t="str">
            <v>LG1 - LPG DE TEJA</v>
          </cell>
          <cell r="E314">
            <v>1355.742</v>
          </cell>
        </row>
        <row r="315">
          <cell r="A315" t="str">
            <v>LG - SUPERGAS TABLADA</v>
          </cell>
          <cell r="B315" t="str">
            <v>TK-Gasoducto</v>
          </cell>
          <cell r="C315" t="str">
            <v>TK-E3</v>
          </cell>
          <cell r="D315" t="str">
            <v>LG1 - LPG DE TEJA</v>
          </cell>
          <cell r="E315">
            <v>10168</v>
          </cell>
        </row>
        <row r="316">
          <cell r="A316" t="str">
            <v>LG - SUPERGAS TABLADA</v>
          </cell>
          <cell r="B316" t="str">
            <v>TK-Gasoducto</v>
          </cell>
          <cell r="C316" t="str">
            <v>TK-E4</v>
          </cell>
          <cell r="D316" t="str">
            <v>C4 - BUTANO</v>
          </cell>
          <cell r="E316">
            <v>329</v>
          </cell>
        </row>
      </sheetData>
      <sheetData sheetId="12" refreshError="1"/>
      <sheetData sheetId="13" refreshError="1">
        <row r="1">
          <cell r="A1" t="str">
            <v>Producto</v>
          </cell>
          <cell r="B1" t="str">
            <v>Detalle</v>
          </cell>
          <cell r="C1" t="str">
            <v>Volumen</v>
          </cell>
        </row>
        <row r="2">
          <cell r="A2" t="str">
            <v>DO - DIESEL OIL</v>
          </cell>
          <cell r="B2" t="str">
            <v>TK-215-SH_C_Varios - TK-215 - SH_C_Varios</v>
          </cell>
          <cell r="C2">
            <v>153.83600000000001</v>
          </cell>
        </row>
        <row r="3">
          <cell r="A3" t="str">
            <v>DO - DIESEL OIL</v>
          </cell>
          <cell r="B3" t="str">
            <v>TK-510-SH_B_Varios - TK-510 - SH_B_Varios</v>
          </cell>
          <cell r="C3">
            <v>446.18900000000002</v>
          </cell>
        </row>
        <row r="4">
          <cell r="A4" t="str">
            <v>A6 - AC 20</v>
          </cell>
          <cell r="B4" t="str">
            <v>TK-905-SH_C_Varios - TK-905 - SH_C_Varios</v>
          </cell>
          <cell r="C4">
            <v>1116.4949999999999</v>
          </cell>
        </row>
        <row r="5">
          <cell r="A5" t="str">
            <v>A6 - AC 20</v>
          </cell>
          <cell r="B5" t="str">
            <v>TK-909-SH_C_Varios - TK-909 - SH_C_Varios</v>
          </cell>
          <cell r="C5">
            <v>81.123000000000005</v>
          </cell>
        </row>
        <row r="6">
          <cell r="A6" t="str">
            <v>A6 - AC 20</v>
          </cell>
          <cell r="B6" t="str">
            <v>TK-911-SH_C_Varios - TK-911 - SH_C_Varios</v>
          </cell>
          <cell r="C6">
            <v>283.56799999999998</v>
          </cell>
        </row>
        <row r="7">
          <cell r="A7" t="str">
            <v>MC - MC-1</v>
          </cell>
          <cell r="B7" t="str">
            <v>TK-906-SH_C_Varios - TK-906 - SH_C_Varios</v>
          </cell>
          <cell r="C7">
            <v>249.89099999999999</v>
          </cell>
        </row>
        <row r="8">
          <cell r="A8" t="str">
            <v>MC - MC-1</v>
          </cell>
          <cell r="B8" t="str">
            <v>TK-907-SH_C_Varios - TK-907 - SH_C_Varios</v>
          </cell>
          <cell r="C8">
            <v>132.47300000000001</v>
          </cell>
        </row>
        <row r="9">
          <cell r="A9" t="str">
            <v>RC - RC-2</v>
          </cell>
          <cell r="B9" t="str">
            <v>TK-912-SH_C_Varios - TK-912 - SH_C_Varios</v>
          </cell>
          <cell r="C9">
            <v>439.71600000000001</v>
          </cell>
        </row>
        <row r="10">
          <cell r="A10" t="str">
            <v>GO - GAS OIL</v>
          </cell>
          <cell r="B10" t="str">
            <v>TK-100-SH_C_Varios - TK-100 - SH_C_Varios</v>
          </cell>
          <cell r="C10">
            <v>27.407</v>
          </cell>
        </row>
        <row r="11">
          <cell r="A11" t="str">
            <v>GO - GAS OIL</v>
          </cell>
          <cell r="B11" t="str">
            <v>TK-100-SH_V_Varios - TK-100 - SH_V_Varios</v>
          </cell>
          <cell r="C11">
            <v>1021.607</v>
          </cell>
        </row>
        <row r="12">
          <cell r="A12" t="str">
            <v>GO - GAS OIL</v>
          </cell>
          <cell r="B12" t="str">
            <v>TK-302-SH_B_Varios - TK-302 - SH_B_Varios</v>
          </cell>
          <cell r="C12">
            <v>6770.5469999999996</v>
          </cell>
        </row>
        <row r="13">
          <cell r="A13" t="str">
            <v>GO - GAS OIL</v>
          </cell>
          <cell r="B13" t="str">
            <v>TK-302-SH_V_Varios - TK-302 - SH_V_Varios</v>
          </cell>
          <cell r="C13">
            <v>2476.509</v>
          </cell>
        </row>
        <row r="14">
          <cell r="A14" t="str">
            <v>GO - GAS OIL</v>
          </cell>
          <cell r="B14" t="str">
            <v>TK-303-SH_B_Varios - TK-303 - SH_B_Varios</v>
          </cell>
          <cell r="C14">
            <v>3334.5239999999999</v>
          </cell>
        </row>
        <row r="15">
          <cell r="A15" t="str">
            <v>GO - GAS OIL</v>
          </cell>
          <cell r="B15" t="str">
            <v>TK-303-SH_V_Varios - TK-303 - SH_V_Varios</v>
          </cell>
          <cell r="C15">
            <v>1267.096</v>
          </cell>
        </row>
        <row r="16">
          <cell r="A16" t="str">
            <v>GO - GAS OIL</v>
          </cell>
          <cell r="B16" t="str">
            <v>TK-304-SH_B_Varios - TK-304 - SH_B_Varios</v>
          </cell>
          <cell r="C16">
            <v>1880</v>
          </cell>
        </row>
        <row r="17">
          <cell r="A17" t="str">
            <v>GO - GAS OIL</v>
          </cell>
          <cell r="B17" t="str">
            <v>TK-304-SH_V_Varios - TK-304 - SH_V_Varios</v>
          </cell>
          <cell r="C17">
            <v>1253.1279999999999</v>
          </cell>
        </row>
        <row r="18">
          <cell r="A18" t="str">
            <v>GO - GAS OIL</v>
          </cell>
          <cell r="B18" t="str">
            <v>TK-501-SH_B_Varios - TK-501 - SH_B_Varios</v>
          </cell>
          <cell r="C18">
            <v>3461.9659999999999</v>
          </cell>
        </row>
        <row r="19">
          <cell r="A19" t="str">
            <v>GO - GAS OIL</v>
          </cell>
          <cell r="B19" t="str">
            <v>TK-501-SH_C_Varios - TK-501 - SH_C_Varios</v>
          </cell>
          <cell r="C19">
            <v>3810.0650000000001</v>
          </cell>
        </row>
        <row r="20">
          <cell r="A20" t="str">
            <v>GO - GAS OIL</v>
          </cell>
          <cell r="B20" t="str">
            <v>TK-507-SH_B_Varios - TK-507 - SH_B_Varios</v>
          </cell>
          <cell r="C20">
            <v>947.39</v>
          </cell>
        </row>
        <row r="21">
          <cell r="A21" t="str">
            <v>GO - GAS OIL</v>
          </cell>
          <cell r="B21" t="str">
            <v>TK-507-SH_C_Varios - TK-507 - SH_C_Varios</v>
          </cell>
          <cell r="C21">
            <v>4163.8680000000004</v>
          </cell>
        </row>
        <row r="22">
          <cell r="A22" t="str">
            <v>GO - GAS OIL</v>
          </cell>
          <cell r="B22" t="str">
            <v>TK-514-SH_V_Varios - TK-514 - SH_V_Varios</v>
          </cell>
          <cell r="C22">
            <v>403.35500000000002</v>
          </cell>
        </row>
        <row r="23">
          <cell r="A23" t="str">
            <v>GO - GAS OIL</v>
          </cell>
          <cell r="B23" t="str">
            <v>TK-541-SH_C_Varios - TK-541 - SH_C_Varios</v>
          </cell>
          <cell r="C23">
            <v>8887.5660000000007</v>
          </cell>
        </row>
        <row r="24">
          <cell r="A24" t="str">
            <v>GO - GAS OIL</v>
          </cell>
          <cell r="B24" t="str">
            <v>TK-542-SH_C_Varios - TK-542 - SH_C_Varios</v>
          </cell>
          <cell r="C24">
            <v>16180.12</v>
          </cell>
        </row>
        <row r="25">
          <cell r="A25" t="str">
            <v>GO - GAS OIL</v>
          </cell>
          <cell r="B25" t="str">
            <v>TK-742-SH_C_Varios - TK-742 - SH_C_Varios</v>
          </cell>
          <cell r="C25">
            <v>7135.3109999999997</v>
          </cell>
        </row>
        <row r="26">
          <cell r="A26" t="str">
            <v>GOU - GAS OIL UTE</v>
          </cell>
          <cell r="B26" t="str">
            <v>TK-100A-SH_C_Varios - TK-100A - SH_C_Varios</v>
          </cell>
          <cell r="C26">
            <v>8125.1940000000004</v>
          </cell>
        </row>
        <row r="27">
          <cell r="A27" t="str">
            <v>GOU - GAS OIL UTE</v>
          </cell>
          <cell r="B27" t="str">
            <v>TK-100C-SH_C_Varios - TK-100C - SH_C_Varios</v>
          </cell>
          <cell r="C27">
            <v>1937.787</v>
          </cell>
        </row>
        <row r="28">
          <cell r="A28" t="str">
            <v>GOU - GAS OIL UTE</v>
          </cell>
          <cell r="B28" t="str">
            <v>TK-100D-SH_C_Varios - TK-100D - SH_C_Varios</v>
          </cell>
          <cell r="C28">
            <v>2742.1889999999999</v>
          </cell>
        </row>
        <row r="29">
          <cell r="A29" t="str">
            <v>JA - JET A-1</v>
          </cell>
          <cell r="B29" t="str">
            <v>TK-109C-SH_A_Varios - TK-109C - SH_A_Varios</v>
          </cell>
          <cell r="C29">
            <v>465.815</v>
          </cell>
        </row>
        <row r="30">
          <cell r="A30" t="str">
            <v>JA - JET A-1</v>
          </cell>
          <cell r="B30" t="str">
            <v>TK-801-SH_C_Varios - TK-801 - SH_C_Varios</v>
          </cell>
          <cell r="C30">
            <v>3169.5859999999998</v>
          </cell>
        </row>
        <row r="31">
          <cell r="A31" t="str">
            <v>JA - JET A-1</v>
          </cell>
          <cell r="B31" t="str">
            <v>TK-801-SH_V_Varios - TK-801 - SH_V_Varios</v>
          </cell>
          <cell r="C31">
            <v>60.021000000000001</v>
          </cell>
        </row>
        <row r="32">
          <cell r="A32" t="str">
            <v>JA - JET A-1</v>
          </cell>
          <cell r="B32" t="str">
            <v>TK-802-SH_C_Varios - TK-802 - SH_C_Varios</v>
          </cell>
          <cell r="C32">
            <v>4714.1940000000004</v>
          </cell>
        </row>
        <row r="33">
          <cell r="A33" t="str">
            <v>JA - JET A-1</v>
          </cell>
          <cell r="B33" t="str">
            <v>TK-802-SH_V_Varios - TK-802 - SH_V_Varios</v>
          </cell>
          <cell r="C33">
            <v>62</v>
          </cell>
        </row>
        <row r="34">
          <cell r="A34" t="str">
            <v>JA - JET A-1</v>
          </cell>
          <cell r="B34" t="str">
            <v>TK-803-SH_C_Varios - TK-803 - SH_C_Varios</v>
          </cell>
          <cell r="C34">
            <v>726.50199999999995</v>
          </cell>
        </row>
        <row r="35">
          <cell r="A35" t="str">
            <v>KE - QUEROSENO</v>
          </cell>
          <cell r="B35" t="str">
            <v>TK-341-SH_C_Varios - TK-341 - SH_C_Varios</v>
          </cell>
          <cell r="C35">
            <v>1877.6079999999999</v>
          </cell>
        </row>
        <row r="36">
          <cell r="A36" t="str">
            <v>KE - QUEROSENO</v>
          </cell>
          <cell r="B36" t="str">
            <v>TK-806-SH_C_Varios - TK-806 - SH_C_Varios</v>
          </cell>
          <cell r="C36">
            <v>109.468</v>
          </cell>
        </row>
        <row r="37">
          <cell r="A37" t="str">
            <v>FC - F.O. CALEFACCION</v>
          </cell>
          <cell r="B37" t="str">
            <v>TK-214-SH_C_Varios - TK-214 - SH_C_Varios</v>
          </cell>
          <cell r="C37">
            <v>4642.0829999999996</v>
          </cell>
        </row>
        <row r="38">
          <cell r="A38" t="str">
            <v>FI - F.O. INTERMEDIO</v>
          </cell>
          <cell r="B38" t="str">
            <v>TK-107-SH_B_Varios - TK-107 - SH_B_Varios</v>
          </cell>
          <cell r="C38">
            <v>2367.9070000000002</v>
          </cell>
        </row>
        <row r="39">
          <cell r="A39" t="str">
            <v>FP - F.O. PESADO</v>
          </cell>
          <cell r="B39" t="str">
            <v>TK-203-SH_B_Export - TK-203 - SH_B_Export</v>
          </cell>
          <cell r="C39">
            <v>2137.0430000000001</v>
          </cell>
        </row>
        <row r="40">
          <cell r="A40" t="str">
            <v>FP - F.O. PESADO</v>
          </cell>
          <cell r="B40" t="str">
            <v>TK-203-SH_B_Varios - TK-203 - SH_B_Varios</v>
          </cell>
          <cell r="C40">
            <v>2722.152</v>
          </cell>
        </row>
        <row r="41">
          <cell r="A41" t="str">
            <v>FI - F.O. INTERMEDIO</v>
          </cell>
          <cell r="B41" t="str">
            <v>TK-209-SH_B_Varios - TK-209 - SH_B_Varios</v>
          </cell>
          <cell r="C41">
            <v>34.048000000000002</v>
          </cell>
        </row>
        <row r="42">
          <cell r="A42" t="str">
            <v>FI - F.O. INTERMEDIO</v>
          </cell>
          <cell r="B42" t="str">
            <v>TK-212-SH_B_Varios - TK-212 - SH_B_Varios</v>
          </cell>
          <cell r="C42">
            <v>6255.5550000000003</v>
          </cell>
        </row>
        <row r="43">
          <cell r="A43" t="str">
            <v>FI - F.O. INTERMEDIO</v>
          </cell>
          <cell r="B43" t="str">
            <v>TK-213-SH_B_Varios - TK-213 - SH_B_Varios</v>
          </cell>
          <cell r="C43">
            <v>8420.4150000000009</v>
          </cell>
        </row>
        <row r="44">
          <cell r="A44" t="str">
            <v>FP - F.O. PESADO</v>
          </cell>
          <cell r="B44" t="str">
            <v>TK-203-SH_B_Export - TK-203 - SH_B_Export</v>
          </cell>
          <cell r="C44">
            <v>4360.67</v>
          </cell>
        </row>
        <row r="45">
          <cell r="A45" t="str">
            <v>FI - F.O. INTERMEDIO</v>
          </cell>
          <cell r="B45" t="str">
            <v>TK-206-SH_B_Varios - TK-206 - SH_B_Varios</v>
          </cell>
          <cell r="C45">
            <v>1731.5260000000001</v>
          </cell>
        </row>
        <row r="46">
          <cell r="A46" t="str">
            <v>FP - F.O. PESADO</v>
          </cell>
          <cell r="B46" t="str">
            <v>TK-208-SH_B_Export - TK-208 - SH_B_Export</v>
          </cell>
          <cell r="C46">
            <v>2738.4609999999998</v>
          </cell>
        </row>
        <row r="47">
          <cell r="A47" t="str">
            <v>FP - F.O. PESADO</v>
          </cell>
          <cell r="B47" t="str">
            <v>TK-208-SH_C_Varios - TK-208 - SH_C_Varios</v>
          </cell>
          <cell r="C47">
            <v>5587.8540000000003</v>
          </cell>
        </row>
        <row r="48">
          <cell r="A48" t="str">
            <v>FP - F.O. PESADO</v>
          </cell>
          <cell r="B48" t="str">
            <v>TK-208-SH_V_Varios - TK-208 - SH_V_Varios</v>
          </cell>
          <cell r="C48">
            <v>330.77699999999999</v>
          </cell>
        </row>
        <row r="49">
          <cell r="A49" t="str">
            <v>4D - BUTANO desodoriz</v>
          </cell>
          <cell r="B49" t="str">
            <v>TK-CIL9-SH_C_Varios - TK-CIL9 - SH_C_Varios</v>
          </cell>
          <cell r="C49">
            <v>14</v>
          </cell>
        </row>
        <row r="50">
          <cell r="A50" t="str">
            <v>C3 - PROPANO</v>
          </cell>
          <cell r="B50" t="str">
            <v>TK-E11-SH_C_Varios - TK-E11 - SH_C_Varios</v>
          </cell>
          <cell r="C50">
            <v>887.25900000000001</v>
          </cell>
        </row>
        <row r="51">
          <cell r="A51" t="str">
            <v>C3 - PROPANO</v>
          </cell>
          <cell r="B51" t="str">
            <v>TK-E12-SH_C_Varios - TK-E12 - SH_C_Varios</v>
          </cell>
          <cell r="C51">
            <v>1563.184</v>
          </cell>
        </row>
        <row r="52">
          <cell r="A52" t="str">
            <v>C3 - PROPANO</v>
          </cell>
          <cell r="B52" t="str">
            <v>TK-E13-SH_B_Varios - TK-E13 - SH_B_Varios</v>
          </cell>
          <cell r="C52">
            <v>127.285</v>
          </cell>
        </row>
        <row r="53">
          <cell r="A53" t="str">
            <v>C3 - PROPANO</v>
          </cell>
          <cell r="B53" t="str">
            <v>TK-E13-SH_C_Varios - TK-E13 - SH_C_Varios</v>
          </cell>
          <cell r="C53">
            <v>1029.5360000000001</v>
          </cell>
        </row>
        <row r="54">
          <cell r="A54" t="str">
            <v>LG - SUPERGAS TABLADA</v>
          </cell>
          <cell r="B54" t="str">
            <v>TK-E14-SH_C_Varios - TK-E14 - SH_C_Varios</v>
          </cell>
          <cell r="C54">
            <v>302.38400000000001</v>
          </cell>
        </row>
        <row r="55">
          <cell r="A55" t="str">
            <v>LG - SUPERGAS TABLADA</v>
          </cell>
          <cell r="B55" t="str">
            <v>TK-E15-SH_C_Varios - TK-E15 - SH_C_Varios</v>
          </cell>
          <cell r="C55">
            <v>5046.5159999999996</v>
          </cell>
        </row>
        <row r="56">
          <cell r="A56" t="str">
            <v>LG - SUPERGAS TABLADA</v>
          </cell>
          <cell r="B56" t="str">
            <v>TK-E16-SH_C_Varios - TK-E16 - SH_C_Varios</v>
          </cell>
          <cell r="C56">
            <v>3599.9189999999999</v>
          </cell>
        </row>
        <row r="57">
          <cell r="A57" t="str">
            <v>LG - SUPERGAS TABLADA</v>
          </cell>
          <cell r="B57" t="str">
            <v>TK-E17-SH_C_Varios - TK-E17 - SH_C_Varios</v>
          </cell>
          <cell r="C57">
            <v>2775.0720000000001</v>
          </cell>
        </row>
        <row r="58">
          <cell r="A58" t="str">
            <v>LG - SUPERGAS TABLADA</v>
          </cell>
          <cell r="B58" t="str">
            <v>TK-E18-SH_C_Varios - TK-E18 - SH_C_Varios</v>
          </cell>
          <cell r="C58">
            <v>3621.2150000000001</v>
          </cell>
        </row>
        <row r="59">
          <cell r="A59" t="str">
            <v>LG - SUPERGAS TABLADA</v>
          </cell>
          <cell r="B59" t="str">
            <v>TK-E19-SH_B_Varios - TK-E19 - SH_B_Varios</v>
          </cell>
          <cell r="C59">
            <v>756.54899999999998</v>
          </cell>
        </row>
        <row r="60">
          <cell r="A60" t="str">
            <v>LG - SUPERGAS TABLADA</v>
          </cell>
          <cell r="B60" t="str">
            <v>TK-E19-SH_C_Varios - TK-E19 - SH_C_Varios</v>
          </cell>
          <cell r="C60">
            <v>3993.2170000000001</v>
          </cell>
        </row>
        <row r="61">
          <cell r="A61" t="str">
            <v>LG - SUPERGAS TABLADA</v>
          </cell>
          <cell r="B61" t="str">
            <v>TK-E20-SH_C_Varios - TK-E20 - SH_C_Varios</v>
          </cell>
          <cell r="C61">
            <v>3515.3829999999998</v>
          </cell>
        </row>
        <row r="62">
          <cell r="A62" t="str">
            <v>LG - SUPERGAS TABLADA</v>
          </cell>
          <cell r="B62" t="str">
            <v>TK-E21-SH_C_Varios - TK-E21 - SH_C_Varios</v>
          </cell>
          <cell r="C62">
            <v>2427.759</v>
          </cell>
        </row>
        <row r="63">
          <cell r="A63" t="str">
            <v>GP - Premium 97</v>
          </cell>
          <cell r="B63" t="str">
            <v>TK-743-SH_C_Varios - TK-743 - SH_C_Varios</v>
          </cell>
          <cell r="C63">
            <v>2967.7089999999998</v>
          </cell>
        </row>
        <row r="64">
          <cell r="A64" t="str">
            <v>IS - ISOMERATO</v>
          </cell>
          <cell r="B64" t="str">
            <v>TK-572-SH_B_Export - TK-572 - SH_B_Export</v>
          </cell>
          <cell r="C64">
            <v>8746.4609999999993</v>
          </cell>
        </row>
        <row r="65">
          <cell r="A65" t="str">
            <v>IS - ISOMERATO</v>
          </cell>
          <cell r="B65" t="str">
            <v>TK-709 - SH_C_Export - TK-709 - SH_C_Export</v>
          </cell>
          <cell r="C65">
            <v>777.18700000000001</v>
          </cell>
        </row>
        <row r="66">
          <cell r="A66" t="str">
            <v>IS - ISOMERATO</v>
          </cell>
          <cell r="B66" t="str">
            <v>TK-710 - SH_C_Export - TK-710 - SH_C_Export</v>
          </cell>
          <cell r="C66">
            <v>1027.0129999999999</v>
          </cell>
        </row>
        <row r="67">
          <cell r="A67" t="str">
            <v>N1 - NAFTA AV.100 OC</v>
          </cell>
          <cell r="B67" t="str">
            <v>TK-602-SH_C_Varios - TK-602 - SH_C_Varios</v>
          </cell>
          <cell r="C67">
            <v>51.101999999999997</v>
          </cell>
        </row>
        <row r="68">
          <cell r="A68" t="str">
            <v>N1 - NAFTA AV.100 OC</v>
          </cell>
          <cell r="B68" t="str">
            <v>TK-607-SH_C_Varios - TK-607 - SH_C_Varios</v>
          </cell>
          <cell r="C68">
            <v>54.363</v>
          </cell>
        </row>
        <row r="69">
          <cell r="A69" t="str">
            <v>NC - NAFTA ESPECIAL</v>
          </cell>
          <cell r="B69" t="str">
            <v>TK-705-SH_B_Export - TK-705 - SH_B_Export</v>
          </cell>
          <cell r="C69">
            <v>1688.81</v>
          </cell>
        </row>
        <row r="70">
          <cell r="A70" t="str">
            <v>NC - NAFTA ESPECIAL</v>
          </cell>
          <cell r="B70" t="str">
            <v>TK-708-SH_B_Varios - TK-708 - SH_B_Varios</v>
          </cell>
          <cell r="C70">
            <v>2818.337</v>
          </cell>
        </row>
        <row r="71">
          <cell r="A71" t="str">
            <v>NC - NAFTA ESPECIAL</v>
          </cell>
          <cell r="B71" t="str">
            <v>TK-708-SH_V_Varios - TK-708 - SH_V_Varios</v>
          </cell>
          <cell r="C71">
            <v>880.44600000000003</v>
          </cell>
        </row>
        <row r="72">
          <cell r="A72" t="str">
            <v>NC - NAFTA ESPECIAL</v>
          </cell>
          <cell r="B72" t="str">
            <v>TK-745-SH_C_Varios - TK-745 - SH_C_Varios</v>
          </cell>
          <cell r="C72">
            <v>1077.932</v>
          </cell>
        </row>
        <row r="73">
          <cell r="A73" t="str">
            <v>NC - NAFTA ESPECIAL</v>
          </cell>
          <cell r="B73" t="str">
            <v>TK-746-SH_C_Varios - TK-746 - SH_C_Varios</v>
          </cell>
          <cell r="C73">
            <v>1354.4960000000001</v>
          </cell>
        </row>
        <row r="74">
          <cell r="A74" t="str">
            <v>NR - GASOLINA REFORMADA</v>
          </cell>
          <cell r="B74" t="str">
            <v>TK-072-SH_B_Export - TK-072 - SH_B_Export</v>
          </cell>
          <cell r="C74">
            <v>3384.4760000000001</v>
          </cell>
        </row>
        <row r="75">
          <cell r="A75" t="str">
            <v>SC - NAFTA SUPRA</v>
          </cell>
          <cell r="B75" t="str">
            <v>TK-705-SH_B_Varios - TK-705 - SH_B_Varios</v>
          </cell>
          <cell r="C75">
            <v>452.88299999999998</v>
          </cell>
        </row>
        <row r="76">
          <cell r="A76" t="str">
            <v>SC - NAFTA SUPRA</v>
          </cell>
          <cell r="B76" t="str">
            <v>TK-705-SH_V_Varios - TK-705 - SH_V_Varios</v>
          </cell>
          <cell r="C76">
            <v>240.28800000000001</v>
          </cell>
        </row>
        <row r="77">
          <cell r="A77" t="str">
            <v>SC - NAFTA SUPRA</v>
          </cell>
          <cell r="B77" t="str">
            <v>TK-707-SH_B_Varios - TK-707 - SH_B_Varios</v>
          </cell>
          <cell r="C77">
            <v>4694.2240000000002</v>
          </cell>
        </row>
        <row r="78">
          <cell r="A78" t="str">
            <v>SC - NAFTA SUPRA</v>
          </cell>
          <cell r="B78" t="str">
            <v>TK-707-SH_V_Varios - TK-707 - SH_V_Varios</v>
          </cell>
          <cell r="C78">
            <v>1110.7370000000001</v>
          </cell>
        </row>
        <row r="79">
          <cell r="A79" t="str">
            <v>SC - NAFTA SUPRA</v>
          </cell>
          <cell r="B79" t="str">
            <v>TK-741-SH_C_Varios - TK-741 - SH_C_Varios</v>
          </cell>
          <cell r="C79">
            <v>11252.803</v>
          </cell>
        </row>
        <row r="80">
          <cell r="A80" t="str">
            <v>SC - NAFTA SUPRA</v>
          </cell>
          <cell r="B80" t="str">
            <v>TK-744-SH_C_Varios - TK-744 - SH_C_Varios</v>
          </cell>
          <cell r="C80">
            <v>7963.6890000000003</v>
          </cell>
        </row>
        <row r="81">
          <cell r="A81" t="str">
            <v>DS - DISAN</v>
          </cell>
          <cell r="B81" t="str">
            <v>TK-625-SH_C_Varios - TK-625 - SH_C_Varios</v>
          </cell>
          <cell r="C81">
            <v>8.3480000000000008</v>
          </cell>
        </row>
        <row r="82">
          <cell r="A82" t="str">
            <v>HX - HEXANO</v>
          </cell>
          <cell r="B82" t="str">
            <v>TK-605-SH_C_Varios - TK-605 - SH_C_Varios</v>
          </cell>
          <cell r="C82">
            <v>25.006</v>
          </cell>
        </row>
        <row r="83">
          <cell r="A83" t="str">
            <v>HX - HEXANO</v>
          </cell>
          <cell r="B83" t="str">
            <v>TK-606-SH_C_Varios - TK-606 - SH_C_Varios</v>
          </cell>
          <cell r="C83">
            <v>9.17</v>
          </cell>
        </row>
        <row r="84">
          <cell r="A84" t="str">
            <v>S1 - SOLV. 1197</v>
          </cell>
          <cell r="B84" t="str">
            <v>TK-622-SH_C_Varios - TK-622 - SH_C_Varios</v>
          </cell>
          <cell r="C84">
            <v>7.2869999999999999</v>
          </cell>
        </row>
        <row r="85">
          <cell r="A85" t="str">
            <v>AG - AGUARRAS</v>
          </cell>
          <cell r="B85" t="str">
            <v>TK-613-SH_C_Varios - TK-613 - SH_C_Varios</v>
          </cell>
          <cell r="C85">
            <v>183.309</v>
          </cell>
        </row>
        <row r="86">
          <cell r="A86" t="str">
            <v>AG - AGUARRAS</v>
          </cell>
          <cell r="B86" t="str">
            <v>TK-619-SH_C_Varios - TK-619 - SH_C_Varios</v>
          </cell>
          <cell r="C86">
            <v>1327.44</v>
          </cell>
        </row>
        <row r="87">
          <cell r="A87" t="str">
            <v>QI - QUEROSENO INSECTICIDA</v>
          </cell>
          <cell r="B87" t="str">
            <v>TK-623-SH_C_Varios - TK-623 - SH_C_Varios</v>
          </cell>
          <cell r="C87">
            <v>2.5059999999999998</v>
          </cell>
        </row>
        <row r="88">
          <cell r="A88" t="str">
            <v>CR - CRUDO RECUPERADO</v>
          </cell>
          <cell r="B88" t="str">
            <v>TK-402-SH_C_Varios - TK-402 - SH_C_Varios</v>
          </cell>
          <cell r="C88">
            <v>1.532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GridLines="0" tabSelected="1" workbookViewId="0">
      <pane ySplit="4" topLeftCell="A5" activePane="bottomLeft" state="frozen"/>
      <selection activeCell="G27" sqref="G27"/>
      <selection pane="bottomLeft" sqref="A1:E4"/>
    </sheetView>
  </sheetViews>
  <sheetFormatPr baseColWidth="10" defaultRowHeight="11.25"/>
  <cols>
    <col min="1" max="1" width="3.5703125" style="16" customWidth="1"/>
    <col min="2" max="2" width="4" style="16" customWidth="1"/>
    <col min="3" max="3" width="23" style="16" customWidth="1"/>
    <col min="4" max="4" width="22.140625" style="16" customWidth="1"/>
    <col min="5" max="5" width="20.85546875" style="16" customWidth="1"/>
    <col min="6" max="6" width="13.140625" style="16" customWidth="1"/>
    <col min="7" max="13" width="17.28515625" style="16" customWidth="1"/>
    <col min="14" max="17" width="11.5703125" style="16" customWidth="1"/>
    <col min="18" max="20" width="6.5703125" style="16" customWidth="1"/>
    <col min="21" max="256" width="11.42578125" style="16"/>
    <col min="257" max="257" width="3.5703125" style="16" customWidth="1"/>
    <col min="258" max="258" width="4" style="16" customWidth="1"/>
    <col min="259" max="259" width="20" style="16" customWidth="1"/>
    <col min="260" max="260" width="22.140625" style="16" customWidth="1"/>
    <col min="261" max="261" width="20.85546875" style="16" customWidth="1"/>
    <col min="262" max="262" width="6.5703125" style="16" customWidth="1"/>
    <col min="263" max="263" width="6.7109375" style="16" customWidth="1"/>
    <col min="264" max="276" width="6.5703125" style="16" customWidth="1"/>
    <col min="277" max="512" width="11.42578125" style="16"/>
    <col min="513" max="513" width="3.5703125" style="16" customWidth="1"/>
    <col min="514" max="514" width="4" style="16" customWidth="1"/>
    <col min="515" max="515" width="20" style="16" customWidth="1"/>
    <col min="516" max="516" width="22.140625" style="16" customWidth="1"/>
    <col min="517" max="517" width="20.85546875" style="16" customWidth="1"/>
    <col min="518" max="518" width="6.5703125" style="16" customWidth="1"/>
    <col min="519" max="519" width="6.7109375" style="16" customWidth="1"/>
    <col min="520" max="532" width="6.5703125" style="16" customWidth="1"/>
    <col min="533" max="768" width="11.42578125" style="16"/>
    <col min="769" max="769" width="3.5703125" style="16" customWidth="1"/>
    <col min="770" max="770" width="4" style="16" customWidth="1"/>
    <col min="771" max="771" width="20" style="16" customWidth="1"/>
    <col min="772" max="772" width="22.140625" style="16" customWidth="1"/>
    <col min="773" max="773" width="20.85546875" style="16" customWidth="1"/>
    <col min="774" max="774" width="6.5703125" style="16" customWidth="1"/>
    <col min="775" max="775" width="6.7109375" style="16" customWidth="1"/>
    <col min="776" max="788" width="6.5703125" style="16" customWidth="1"/>
    <col min="789" max="1024" width="11.42578125" style="16"/>
    <col min="1025" max="1025" width="3.5703125" style="16" customWidth="1"/>
    <col min="1026" max="1026" width="4" style="16" customWidth="1"/>
    <col min="1027" max="1027" width="20" style="16" customWidth="1"/>
    <col min="1028" max="1028" width="22.140625" style="16" customWidth="1"/>
    <col min="1029" max="1029" width="20.85546875" style="16" customWidth="1"/>
    <col min="1030" max="1030" width="6.5703125" style="16" customWidth="1"/>
    <col min="1031" max="1031" width="6.7109375" style="16" customWidth="1"/>
    <col min="1032" max="1044" width="6.5703125" style="16" customWidth="1"/>
    <col min="1045" max="1280" width="11.42578125" style="16"/>
    <col min="1281" max="1281" width="3.5703125" style="16" customWidth="1"/>
    <col min="1282" max="1282" width="4" style="16" customWidth="1"/>
    <col min="1283" max="1283" width="20" style="16" customWidth="1"/>
    <col min="1284" max="1284" width="22.140625" style="16" customWidth="1"/>
    <col min="1285" max="1285" width="20.85546875" style="16" customWidth="1"/>
    <col min="1286" max="1286" width="6.5703125" style="16" customWidth="1"/>
    <col min="1287" max="1287" width="6.7109375" style="16" customWidth="1"/>
    <col min="1288" max="1300" width="6.5703125" style="16" customWidth="1"/>
    <col min="1301" max="1536" width="11.42578125" style="16"/>
    <col min="1537" max="1537" width="3.5703125" style="16" customWidth="1"/>
    <col min="1538" max="1538" width="4" style="16" customWidth="1"/>
    <col min="1539" max="1539" width="20" style="16" customWidth="1"/>
    <col min="1540" max="1540" width="22.140625" style="16" customWidth="1"/>
    <col min="1541" max="1541" width="20.85546875" style="16" customWidth="1"/>
    <col min="1542" max="1542" width="6.5703125" style="16" customWidth="1"/>
    <col min="1543" max="1543" width="6.7109375" style="16" customWidth="1"/>
    <col min="1544" max="1556" width="6.5703125" style="16" customWidth="1"/>
    <col min="1557" max="1792" width="11.42578125" style="16"/>
    <col min="1793" max="1793" width="3.5703125" style="16" customWidth="1"/>
    <col min="1794" max="1794" width="4" style="16" customWidth="1"/>
    <col min="1795" max="1795" width="20" style="16" customWidth="1"/>
    <col min="1796" max="1796" width="22.140625" style="16" customWidth="1"/>
    <col min="1797" max="1797" width="20.85546875" style="16" customWidth="1"/>
    <col min="1798" max="1798" width="6.5703125" style="16" customWidth="1"/>
    <col min="1799" max="1799" width="6.7109375" style="16" customWidth="1"/>
    <col min="1800" max="1812" width="6.5703125" style="16" customWidth="1"/>
    <col min="1813" max="2048" width="11.42578125" style="16"/>
    <col min="2049" max="2049" width="3.5703125" style="16" customWidth="1"/>
    <col min="2050" max="2050" width="4" style="16" customWidth="1"/>
    <col min="2051" max="2051" width="20" style="16" customWidth="1"/>
    <col min="2052" max="2052" width="22.140625" style="16" customWidth="1"/>
    <col min="2053" max="2053" width="20.85546875" style="16" customWidth="1"/>
    <col min="2054" max="2054" width="6.5703125" style="16" customWidth="1"/>
    <col min="2055" max="2055" width="6.7109375" style="16" customWidth="1"/>
    <col min="2056" max="2068" width="6.5703125" style="16" customWidth="1"/>
    <col min="2069" max="2304" width="11.42578125" style="16"/>
    <col min="2305" max="2305" width="3.5703125" style="16" customWidth="1"/>
    <col min="2306" max="2306" width="4" style="16" customWidth="1"/>
    <col min="2307" max="2307" width="20" style="16" customWidth="1"/>
    <col min="2308" max="2308" width="22.140625" style="16" customWidth="1"/>
    <col min="2309" max="2309" width="20.85546875" style="16" customWidth="1"/>
    <col min="2310" max="2310" width="6.5703125" style="16" customWidth="1"/>
    <col min="2311" max="2311" width="6.7109375" style="16" customWidth="1"/>
    <col min="2312" max="2324" width="6.5703125" style="16" customWidth="1"/>
    <col min="2325" max="2560" width="11.42578125" style="16"/>
    <col min="2561" max="2561" width="3.5703125" style="16" customWidth="1"/>
    <col min="2562" max="2562" width="4" style="16" customWidth="1"/>
    <col min="2563" max="2563" width="20" style="16" customWidth="1"/>
    <col min="2564" max="2564" width="22.140625" style="16" customWidth="1"/>
    <col min="2565" max="2565" width="20.85546875" style="16" customWidth="1"/>
    <col min="2566" max="2566" width="6.5703125" style="16" customWidth="1"/>
    <col min="2567" max="2567" width="6.7109375" style="16" customWidth="1"/>
    <col min="2568" max="2580" width="6.5703125" style="16" customWidth="1"/>
    <col min="2581" max="2816" width="11.42578125" style="16"/>
    <col min="2817" max="2817" width="3.5703125" style="16" customWidth="1"/>
    <col min="2818" max="2818" width="4" style="16" customWidth="1"/>
    <col min="2819" max="2819" width="20" style="16" customWidth="1"/>
    <col min="2820" max="2820" width="22.140625" style="16" customWidth="1"/>
    <col min="2821" max="2821" width="20.85546875" style="16" customWidth="1"/>
    <col min="2822" max="2822" width="6.5703125" style="16" customWidth="1"/>
    <col min="2823" max="2823" width="6.7109375" style="16" customWidth="1"/>
    <col min="2824" max="2836" width="6.5703125" style="16" customWidth="1"/>
    <col min="2837" max="3072" width="11.42578125" style="16"/>
    <col min="3073" max="3073" width="3.5703125" style="16" customWidth="1"/>
    <col min="3074" max="3074" width="4" style="16" customWidth="1"/>
    <col min="3075" max="3075" width="20" style="16" customWidth="1"/>
    <col min="3076" max="3076" width="22.140625" style="16" customWidth="1"/>
    <col min="3077" max="3077" width="20.85546875" style="16" customWidth="1"/>
    <col min="3078" max="3078" width="6.5703125" style="16" customWidth="1"/>
    <col min="3079" max="3079" width="6.7109375" style="16" customWidth="1"/>
    <col min="3080" max="3092" width="6.5703125" style="16" customWidth="1"/>
    <col min="3093" max="3328" width="11.42578125" style="16"/>
    <col min="3329" max="3329" width="3.5703125" style="16" customWidth="1"/>
    <col min="3330" max="3330" width="4" style="16" customWidth="1"/>
    <col min="3331" max="3331" width="20" style="16" customWidth="1"/>
    <col min="3332" max="3332" width="22.140625" style="16" customWidth="1"/>
    <col min="3333" max="3333" width="20.85546875" style="16" customWidth="1"/>
    <col min="3334" max="3334" width="6.5703125" style="16" customWidth="1"/>
    <col min="3335" max="3335" width="6.7109375" style="16" customWidth="1"/>
    <col min="3336" max="3348" width="6.5703125" style="16" customWidth="1"/>
    <col min="3349" max="3584" width="11.42578125" style="16"/>
    <col min="3585" max="3585" width="3.5703125" style="16" customWidth="1"/>
    <col min="3586" max="3586" width="4" style="16" customWidth="1"/>
    <col min="3587" max="3587" width="20" style="16" customWidth="1"/>
    <col min="3588" max="3588" width="22.140625" style="16" customWidth="1"/>
    <col min="3589" max="3589" width="20.85546875" style="16" customWidth="1"/>
    <col min="3590" max="3590" width="6.5703125" style="16" customWidth="1"/>
    <col min="3591" max="3591" width="6.7109375" style="16" customWidth="1"/>
    <col min="3592" max="3604" width="6.5703125" style="16" customWidth="1"/>
    <col min="3605" max="3840" width="11.42578125" style="16"/>
    <col min="3841" max="3841" width="3.5703125" style="16" customWidth="1"/>
    <col min="3842" max="3842" width="4" style="16" customWidth="1"/>
    <col min="3843" max="3843" width="20" style="16" customWidth="1"/>
    <col min="3844" max="3844" width="22.140625" style="16" customWidth="1"/>
    <col min="3845" max="3845" width="20.85546875" style="16" customWidth="1"/>
    <col min="3846" max="3846" width="6.5703125" style="16" customWidth="1"/>
    <col min="3847" max="3847" width="6.7109375" style="16" customWidth="1"/>
    <col min="3848" max="3860" width="6.5703125" style="16" customWidth="1"/>
    <col min="3861" max="4096" width="11.42578125" style="16"/>
    <col min="4097" max="4097" width="3.5703125" style="16" customWidth="1"/>
    <col min="4098" max="4098" width="4" style="16" customWidth="1"/>
    <col min="4099" max="4099" width="20" style="16" customWidth="1"/>
    <col min="4100" max="4100" width="22.140625" style="16" customWidth="1"/>
    <col min="4101" max="4101" width="20.85546875" style="16" customWidth="1"/>
    <col min="4102" max="4102" width="6.5703125" style="16" customWidth="1"/>
    <col min="4103" max="4103" width="6.7109375" style="16" customWidth="1"/>
    <col min="4104" max="4116" width="6.5703125" style="16" customWidth="1"/>
    <col min="4117" max="4352" width="11.42578125" style="16"/>
    <col min="4353" max="4353" width="3.5703125" style="16" customWidth="1"/>
    <col min="4354" max="4354" width="4" style="16" customWidth="1"/>
    <col min="4355" max="4355" width="20" style="16" customWidth="1"/>
    <col min="4356" max="4356" width="22.140625" style="16" customWidth="1"/>
    <col min="4357" max="4357" width="20.85546875" style="16" customWidth="1"/>
    <col min="4358" max="4358" width="6.5703125" style="16" customWidth="1"/>
    <col min="4359" max="4359" width="6.7109375" style="16" customWidth="1"/>
    <col min="4360" max="4372" width="6.5703125" style="16" customWidth="1"/>
    <col min="4373" max="4608" width="11.42578125" style="16"/>
    <col min="4609" max="4609" width="3.5703125" style="16" customWidth="1"/>
    <col min="4610" max="4610" width="4" style="16" customWidth="1"/>
    <col min="4611" max="4611" width="20" style="16" customWidth="1"/>
    <col min="4612" max="4612" width="22.140625" style="16" customWidth="1"/>
    <col min="4613" max="4613" width="20.85546875" style="16" customWidth="1"/>
    <col min="4614" max="4614" width="6.5703125" style="16" customWidth="1"/>
    <col min="4615" max="4615" width="6.7109375" style="16" customWidth="1"/>
    <col min="4616" max="4628" width="6.5703125" style="16" customWidth="1"/>
    <col min="4629" max="4864" width="11.42578125" style="16"/>
    <col min="4865" max="4865" width="3.5703125" style="16" customWidth="1"/>
    <col min="4866" max="4866" width="4" style="16" customWidth="1"/>
    <col min="4867" max="4867" width="20" style="16" customWidth="1"/>
    <col min="4868" max="4868" width="22.140625" style="16" customWidth="1"/>
    <col min="4869" max="4869" width="20.85546875" style="16" customWidth="1"/>
    <col min="4870" max="4870" width="6.5703125" style="16" customWidth="1"/>
    <col min="4871" max="4871" width="6.7109375" style="16" customWidth="1"/>
    <col min="4872" max="4884" width="6.5703125" style="16" customWidth="1"/>
    <col min="4885" max="5120" width="11.42578125" style="16"/>
    <col min="5121" max="5121" width="3.5703125" style="16" customWidth="1"/>
    <col min="5122" max="5122" width="4" style="16" customWidth="1"/>
    <col min="5123" max="5123" width="20" style="16" customWidth="1"/>
    <col min="5124" max="5124" width="22.140625" style="16" customWidth="1"/>
    <col min="5125" max="5125" width="20.85546875" style="16" customWidth="1"/>
    <col min="5126" max="5126" width="6.5703125" style="16" customWidth="1"/>
    <col min="5127" max="5127" width="6.7109375" style="16" customWidth="1"/>
    <col min="5128" max="5140" width="6.5703125" style="16" customWidth="1"/>
    <col min="5141" max="5376" width="11.42578125" style="16"/>
    <col min="5377" max="5377" width="3.5703125" style="16" customWidth="1"/>
    <col min="5378" max="5378" width="4" style="16" customWidth="1"/>
    <col min="5379" max="5379" width="20" style="16" customWidth="1"/>
    <col min="5380" max="5380" width="22.140625" style="16" customWidth="1"/>
    <col min="5381" max="5381" width="20.85546875" style="16" customWidth="1"/>
    <col min="5382" max="5382" width="6.5703125" style="16" customWidth="1"/>
    <col min="5383" max="5383" width="6.7109375" style="16" customWidth="1"/>
    <col min="5384" max="5396" width="6.5703125" style="16" customWidth="1"/>
    <col min="5397" max="5632" width="11.42578125" style="16"/>
    <col min="5633" max="5633" width="3.5703125" style="16" customWidth="1"/>
    <col min="5634" max="5634" width="4" style="16" customWidth="1"/>
    <col min="5635" max="5635" width="20" style="16" customWidth="1"/>
    <col min="5636" max="5636" width="22.140625" style="16" customWidth="1"/>
    <col min="5637" max="5637" width="20.85546875" style="16" customWidth="1"/>
    <col min="5638" max="5638" width="6.5703125" style="16" customWidth="1"/>
    <col min="5639" max="5639" width="6.7109375" style="16" customWidth="1"/>
    <col min="5640" max="5652" width="6.5703125" style="16" customWidth="1"/>
    <col min="5653" max="5888" width="11.42578125" style="16"/>
    <col min="5889" max="5889" width="3.5703125" style="16" customWidth="1"/>
    <col min="5890" max="5890" width="4" style="16" customWidth="1"/>
    <col min="5891" max="5891" width="20" style="16" customWidth="1"/>
    <col min="5892" max="5892" width="22.140625" style="16" customWidth="1"/>
    <col min="5893" max="5893" width="20.85546875" style="16" customWidth="1"/>
    <col min="5894" max="5894" width="6.5703125" style="16" customWidth="1"/>
    <col min="5895" max="5895" width="6.7109375" style="16" customWidth="1"/>
    <col min="5896" max="5908" width="6.5703125" style="16" customWidth="1"/>
    <col min="5909" max="6144" width="11.42578125" style="16"/>
    <col min="6145" max="6145" width="3.5703125" style="16" customWidth="1"/>
    <col min="6146" max="6146" width="4" style="16" customWidth="1"/>
    <col min="6147" max="6147" width="20" style="16" customWidth="1"/>
    <col min="6148" max="6148" width="22.140625" style="16" customWidth="1"/>
    <col min="6149" max="6149" width="20.85546875" style="16" customWidth="1"/>
    <col min="6150" max="6150" width="6.5703125" style="16" customWidth="1"/>
    <col min="6151" max="6151" width="6.7109375" style="16" customWidth="1"/>
    <col min="6152" max="6164" width="6.5703125" style="16" customWidth="1"/>
    <col min="6165" max="6400" width="11.42578125" style="16"/>
    <col min="6401" max="6401" width="3.5703125" style="16" customWidth="1"/>
    <col min="6402" max="6402" width="4" style="16" customWidth="1"/>
    <col min="6403" max="6403" width="20" style="16" customWidth="1"/>
    <col min="6404" max="6404" width="22.140625" style="16" customWidth="1"/>
    <col min="6405" max="6405" width="20.85546875" style="16" customWidth="1"/>
    <col min="6406" max="6406" width="6.5703125" style="16" customWidth="1"/>
    <col min="6407" max="6407" width="6.7109375" style="16" customWidth="1"/>
    <col min="6408" max="6420" width="6.5703125" style="16" customWidth="1"/>
    <col min="6421" max="6656" width="11.42578125" style="16"/>
    <col min="6657" max="6657" width="3.5703125" style="16" customWidth="1"/>
    <col min="6658" max="6658" width="4" style="16" customWidth="1"/>
    <col min="6659" max="6659" width="20" style="16" customWidth="1"/>
    <col min="6660" max="6660" width="22.140625" style="16" customWidth="1"/>
    <col min="6661" max="6661" width="20.85546875" style="16" customWidth="1"/>
    <col min="6662" max="6662" width="6.5703125" style="16" customWidth="1"/>
    <col min="6663" max="6663" width="6.7109375" style="16" customWidth="1"/>
    <col min="6664" max="6676" width="6.5703125" style="16" customWidth="1"/>
    <col min="6677" max="6912" width="11.42578125" style="16"/>
    <col min="6913" max="6913" width="3.5703125" style="16" customWidth="1"/>
    <col min="6914" max="6914" width="4" style="16" customWidth="1"/>
    <col min="6915" max="6915" width="20" style="16" customWidth="1"/>
    <col min="6916" max="6916" width="22.140625" style="16" customWidth="1"/>
    <col min="6917" max="6917" width="20.85546875" style="16" customWidth="1"/>
    <col min="6918" max="6918" width="6.5703125" style="16" customWidth="1"/>
    <col min="6919" max="6919" width="6.7109375" style="16" customWidth="1"/>
    <col min="6920" max="6932" width="6.5703125" style="16" customWidth="1"/>
    <col min="6933" max="7168" width="11.42578125" style="16"/>
    <col min="7169" max="7169" width="3.5703125" style="16" customWidth="1"/>
    <col min="7170" max="7170" width="4" style="16" customWidth="1"/>
    <col min="7171" max="7171" width="20" style="16" customWidth="1"/>
    <col min="7172" max="7172" width="22.140625" style="16" customWidth="1"/>
    <col min="7173" max="7173" width="20.85546875" style="16" customWidth="1"/>
    <col min="7174" max="7174" width="6.5703125" style="16" customWidth="1"/>
    <col min="7175" max="7175" width="6.7109375" style="16" customWidth="1"/>
    <col min="7176" max="7188" width="6.5703125" style="16" customWidth="1"/>
    <col min="7189" max="7424" width="11.42578125" style="16"/>
    <col min="7425" max="7425" width="3.5703125" style="16" customWidth="1"/>
    <col min="7426" max="7426" width="4" style="16" customWidth="1"/>
    <col min="7427" max="7427" width="20" style="16" customWidth="1"/>
    <col min="7428" max="7428" width="22.140625" style="16" customWidth="1"/>
    <col min="7429" max="7429" width="20.85546875" style="16" customWidth="1"/>
    <col min="7430" max="7430" width="6.5703125" style="16" customWidth="1"/>
    <col min="7431" max="7431" width="6.7109375" style="16" customWidth="1"/>
    <col min="7432" max="7444" width="6.5703125" style="16" customWidth="1"/>
    <col min="7445" max="7680" width="11.42578125" style="16"/>
    <col min="7681" max="7681" width="3.5703125" style="16" customWidth="1"/>
    <col min="7682" max="7682" width="4" style="16" customWidth="1"/>
    <col min="7683" max="7683" width="20" style="16" customWidth="1"/>
    <col min="7684" max="7684" width="22.140625" style="16" customWidth="1"/>
    <col min="7685" max="7685" width="20.85546875" style="16" customWidth="1"/>
    <col min="7686" max="7686" width="6.5703125" style="16" customWidth="1"/>
    <col min="7687" max="7687" width="6.7109375" style="16" customWidth="1"/>
    <col min="7688" max="7700" width="6.5703125" style="16" customWidth="1"/>
    <col min="7701" max="7936" width="11.42578125" style="16"/>
    <col min="7937" max="7937" width="3.5703125" style="16" customWidth="1"/>
    <col min="7938" max="7938" width="4" style="16" customWidth="1"/>
    <col min="7939" max="7939" width="20" style="16" customWidth="1"/>
    <col min="7940" max="7940" width="22.140625" style="16" customWidth="1"/>
    <col min="7941" max="7941" width="20.85546875" style="16" customWidth="1"/>
    <col min="7942" max="7942" width="6.5703125" style="16" customWidth="1"/>
    <col min="7943" max="7943" width="6.7109375" style="16" customWidth="1"/>
    <col min="7944" max="7956" width="6.5703125" style="16" customWidth="1"/>
    <col min="7957" max="8192" width="11.42578125" style="16"/>
    <col min="8193" max="8193" width="3.5703125" style="16" customWidth="1"/>
    <col min="8194" max="8194" width="4" style="16" customWidth="1"/>
    <col min="8195" max="8195" width="20" style="16" customWidth="1"/>
    <col min="8196" max="8196" width="22.140625" style="16" customWidth="1"/>
    <col min="8197" max="8197" width="20.85546875" style="16" customWidth="1"/>
    <col min="8198" max="8198" width="6.5703125" style="16" customWidth="1"/>
    <col min="8199" max="8199" width="6.7109375" style="16" customWidth="1"/>
    <col min="8200" max="8212" width="6.5703125" style="16" customWidth="1"/>
    <col min="8213" max="8448" width="11.42578125" style="16"/>
    <col min="8449" max="8449" width="3.5703125" style="16" customWidth="1"/>
    <col min="8450" max="8450" width="4" style="16" customWidth="1"/>
    <col min="8451" max="8451" width="20" style="16" customWidth="1"/>
    <col min="8452" max="8452" width="22.140625" style="16" customWidth="1"/>
    <col min="8453" max="8453" width="20.85546875" style="16" customWidth="1"/>
    <col min="8454" max="8454" width="6.5703125" style="16" customWidth="1"/>
    <col min="8455" max="8455" width="6.7109375" style="16" customWidth="1"/>
    <col min="8456" max="8468" width="6.5703125" style="16" customWidth="1"/>
    <col min="8469" max="8704" width="11.42578125" style="16"/>
    <col min="8705" max="8705" width="3.5703125" style="16" customWidth="1"/>
    <col min="8706" max="8706" width="4" style="16" customWidth="1"/>
    <col min="8707" max="8707" width="20" style="16" customWidth="1"/>
    <col min="8708" max="8708" width="22.140625" style="16" customWidth="1"/>
    <col min="8709" max="8709" width="20.85546875" style="16" customWidth="1"/>
    <col min="8710" max="8710" width="6.5703125" style="16" customWidth="1"/>
    <col min="8711" max="8711" width="6.7109375" style="16" customWidth="1"/>
    <col min="8712" max="8724" width="6.5703125" style="16" customWidth="1"/>
    <col min="8725" max="8960" width="11.42578125" style="16"/>
    <col min="8961" max="8961" width="3.5703125" style="16" customWidth="1"/>
    <col min="8962" max="8962" width="4" style="16" customWidth="1"/>
    <col min="8963" max="8963" width="20" style="16" customWidth="1"/>
    <col min="8964" max="8964" width="22.140625" style="16" customWidth="1"/>
    <col min="8965" max="8965" width="20.85546875" style="16" customWidth="1"/>
    <col min="8966" max="8966" width="6.5703125" style="16" customWidth="1"/>
    <col min="8967" max="8967" width="6.7109375" style="16" customWidth="1"/>
    <col min="8968" max="8980" width="6.5703125" style="16" customWidth="1"/>
    <col min="8981" max="9216" width="11.42578125" style="16"/>
    <col min="9217" max="9217" width="3.5703125" style="16" customWidth="1"/>
    <col min="9218" max="9218" width="4" style="16" customWidth="1"/>
    <col min="9219" max="9219" width="20" style="16" customWidth="1"/>
    <col min="9220" max="9220" width="22.140625" style="16" customWidth="1"/>
    <col min="9221" max="9221" width="20.85546875" style="16" customWidth="1"/>
    <col min="9222" max="9222" width="6.5703125" style="16" customWidth="1"/>
    <col min="9223" max="9223" width="6.7109375" style="16" customWidth="1"/>
    <col min="9224" max="9236" width="6.5703125" style="16" customWidth="1"/>
    <col min="9237" max="9472" width="11.42578125" style="16"/>
    <col min="9473" max="9473" width="3.5703125" style="16" customWidth="1"/>
    <col min="9474" max="9474" width="4" style="16" customWidth="1"/>
    <col min="9475" max="9475" width="20" style="16" customWidth="1"/>
    <col min="9476" max="9476" width="22.140625" style="16" customWidth="1"/>
    <col min="9477" max="9477" width="20.85546875" style="16" customWidth="1"/>
    <col min="9478" max="9478" width="6.5703125" style="16" customWidth="1"/>
    <col min="9479" max="9479" width="6.7109375" style="16" customWidth="1"/>
    <col min="9480" max="9492" width="6.5703125" style="16" customWidth="1"/>
    <col min="9493" max="9728" width="11.42578125" style="16"/>
    <col min="9729" max="9729" width="3.5703125" style="16" customWidth="1"/>
    <col min="9730" max="9730" width="4" style="16" customWidth="1"/>
    <col min="9731" max="9731" width="20" style="16" customWidth="1"/>
    <col min="9732" max="9732" width="22.140625" style="16" customWidth="1"/>
    <col min="9733" max="9733" width="20.85546875" style="16" customWidth="1"/>
    <col min="9734" max="9734" width="6.5703125" style="16" customWidth="1"/>
    <col min="9735" max="9735" width="6.7109375" style="16" customWidth="1"/>
    <col min="9736" max="9748" width="6.5703125" style="16" customWidth="1"/>
    <col min="9749" max="9984" width="11.42578125" style="16"/>
    <col min="9985" max="9985" width="3.5703125" style="16" customWidth="1"/>
    <col min="9986" max="9986" width="4" style="16" customWidth="1"/>
    <col min="9987" max="9987" width="20" style="16" customWidth="1"/>
    <col min="9988" max="9988" width="22.140625" style="16" customWidth="1"/>
    <col min="9989" max="9989" width="20.85546875" style="16" customWidth="1"/>
    <col min="9990" max="9990" width="6.5703125" style="16" customWidth="1"/>
    <col min="9991" max="9991" width="6.7109375" style="16" customWidth="1"/>
    <col min="9992" max="10004" width="6.5703125" style="16" customWidth="1"/>
    <col min="10005" max="10240" width="11.42578125" style="16"/>
    <col min="10241" max="10241" width="3.5703125" style="16" customWidth="1"/>
    <col min="10242" max="10242" width="4" style="16" customWidth="1"/>
    <col min="10243" max="10243" width="20" style="16" customWidth="1"/>
    <col min="10244" max="10244" width="22.140625" style="16" customWidth="1"/>
    <col min="10245" max="10245" width="20.85546875" style="16" customWidth="1"/>
    <col min="10246" max="10246" width="6.5703125" style="16" customWidth="1"/>
    <col min="10247" max="10247" width="6.7109375" style="16" customWidth="1"/>
    <col min="10248" max="10260" width="6.5703125" style="16" customWidth="1"/>
    <col min="10261" max="10496" width="11.42578125" style="16"/>
    <col min="10497" max="10497" width="3.5703125" style="16" customWidth="1"/>
    <col min="10498" max="10498" width="4" style="16" customWidth="1"/>
    <col min="10499" max="10499" width="20" style="16" customWidth="1"/>
    <col min="10500" max="10500" width="22.140625" style="16" customWidth="1"/>
    <col min="10501" max="10501" width="20.85546875" style="16" customWidth="1"/>
    <col min="10502" max="10502" width="6.5703125" style="16" customWidth="1"/>
    <col min="10503" max="10503" width="6.7109375" style="16" customWidth="1"/>
    <col min="10504" max="10516" width="6.5703125" style="16" customWidth="1"/>
    <col min="10517" max="10752" width="11.42578125" style="16"/>
    <col min="10753" max="10753" width="3.5703125" style="16" customWidth="1"/>
    <col min="10754" max="10754" width="4" style="16" customWidth="1"/>
    <col min="10755" max="10755" width="20" style="16" customWidth="1"/>
    <col min="10756" max="10756" width="22.140625" style="16" customWidth="1"/>
    <col min="10757" max="10757" width="20.85546875" style="16" customWidth="1"/>
    <col min="10758" max="10758" width="6.5703125" style="16" customWidth="1"/>
    <col min="10759" max="10759" width="6.7109375" style="16" customWidth="1"/>
    <col min="10760" max="10772" width="6.5703125" style="16" customWidth="1"/>
    <col min="10773" max="11008" width="11.42578125" style="16"/>
    <col min="11009" max="11009" width="3.5703125" style="16" customWidth="1"/>
    <col min="11010" max="11010" width="4" style="16" customWidth="1"/>
    <col min="11011" max="11011" width="20" style="16" customWidth="1"/>
    <col min="11012" max="11012" width="22.140625" style="16" customWidth="1"/>
    <col min="11013" max="11013" width="20.85546875" style="16" customWidth="1"/>
    <col min="11014" max="11014" width="6.5703125" style="16" customWidth="1"/>
    <col min="11015" max="11015" width="6.7109375" style="16" customWidth="1"/>
    <col min="11016" max="11028" width="6.5703125" style="16" customWidth="1"/>
    <col min="11029" max="11264" width="11.42578125" style="16"/>
    <col min="11265" max="11265" width="3.5703125" style="16" customWidth="1"/>
    <col min="11266" max="11266" width="4" style="16" customWidth="1"/>
    <col min="11267" max="11267" width="20" style="16" customWidth="1"/>
    <col min="11268" max="11268" width="22.140625" style="16" customWidth="1"/>
    <col min="11269" max="11269" width="20.85546875" style="16" customWidth="1"/>
    <col min="11270" max="11270" width="6.5703125" style="16" customWidth="1"/>
    <col min="11271" max="11271" width="6.7109375" style="16" customWidth="1"/>
    <col min="11272" max="11284" width="6.5703125" style="16" customWidth="1"/>
    <col min="11285" max="11520" width="11.42578125" style="16"/>
    <col min="11521" max="11521" width="3.5703125" style="16" customWidth="1"/>
    <col min="11522" max="11522" width="4" style="16" customWidth="1"/>
    <col min="11523" max="11523" width="20" style="16" customWidth="1"/>
    <col min="11524" max="11524" width="22.140625" style="16" customWidth="1"/>
    <col min="11525" max="11525" width="20.85546875" style="16" customWidth="1"/>
    <col min="11526" max="11526" width="6.5703125" style="16" customWidth="1"/>
    <col min="11527" max="11527" width="6.7109375" style="16" customWidth="1"/>
    <col min="11528" max="11540" width="6.5703125" style="16" customWidth="1"/>
    <col min="11541" max="11776" width="11.42578125" style="16"/>
    <col min="11777" max="11777" width="3.5703125" style="16" customWidth="1"/>
    <col min="11778" max="11778" width="4" style="16" customWidth="1"/>
    <col min="11779" max="11779" width="20" style="16" customWidth="1"/>
    <col min="11780" max="11780" width="22.140625" style="16" customWidth="1"/>
    <col min="11781" max="11781" width="20.85546875" style="16" customWidth="1"/>
    <col min="11782" max="11782" width="6.5703125" style="16" customWidth="1"/>
    <col min="11783" max="11783" width="6.7109375" style="16" customWidth="1"/>
    <col min="11784" max="11796" width="6.5703125" style="16" customWidth="1"/>
    <col min="11797" max="12032" width="11.42578125" style="16"/>
    <col min="12033" max="12033" width="3.5703125" style="16" customWidth="1"/>
    <col min="12034" max="12034" width="4" style="16" customWidth="1"/>
    <col min="12035" max="12035" width="20" style="16" customWidth="1"/>
    <col min="12036" max="12036" width="22.140625" style="16" customWidth="1"/>
    <col min="12037" max="12037" width="20.85546875" style="16" customWidth="1"/>
    <col min="12038" max="12038" width="6.5703125" style="16" customWidth="1"/>
    <col min="12039" max="12039" width="6.7109375" style="16" customWidth="1"/>
    <col min="12040" max="12052" width="6.5703125" style="16" customWidth="1"/>
    <col min="12053" max="12288" width="11.42578125" style="16"/>
    <col min="12289" max="12289" width="3.5703125" style="16" customWidth="1"/>
    <col min="12290" max="12290" width="4" style="16" customWidth="1"/>
    <col min="12291" max="12291" width="20" style="16" customWidth="1"/>
    <col min="12292" max="12292" width="22.140625" style="16" customWidth="1"/>
    <col min="12293" max="12293" width="20.85546875" style="16" customWidth="1"/>
    <col min="12294" max="12294" width="6.5703125" style="16" customWidth="1"/>
    <col min="12295" max="12295" width="6.7109375" style="16" customWidth="1"/>
    <col min="12296" max="12308" width="6.5703125" style="16" customWidth="1"/>
    <col min="12309" max="12544" width="11.42578125" style="16"/>
    <col min="12545" max="12545" width="3.5703125" style="16" customWidth="1"/>
    <col min="12546" max="12546" width="4" style="16" customWidth="1"/>
    <col min="12547" max="12547" width="20" style="16" customWidth="1"/>
    <col min="12548" max="12548" width="22.140625" style="16" customWidth="1"/>
    <col min="12549" max="12549" width="20.85546875" style="16" customWidth="1"/>
    <col min="12550" max="12550" width="6.5703125" style="16" customWidth="1"/>
    <col min="12551" max="12551" width="6.7109375" style="16" customWidth="1"/>
    <col min="12552" max="12564" width="6.5703125" style="16" customWidth="1"/>
    <col min="12565" max="12800" width="11.42578125" style="16"/>
    <col min="12801" max="12801" width="3.5703125" style="16" customWidth="1"/>
    <col min="12802" max="12802" width="4" style="16" customWidth="1"/>
    <col min="12803" max="12803" width="20" style="16" customWidth="1"/>
    <col min="12804" max="12804" width="22.140625" style="16" customWidth="1"/>
    <col min="12805" max="12805" width="20.85546875" style="16" customWidth="1"/>
    <col min="12806" max="12806" width="6.5703125" style="16" customWidth="1"/>
    <col min="12807" max="12807" width="6.7109375" style="16" customWidth="1"/>
    <col min="12808" max="12820" width="6.5703125" style="16" customWidth="1"/>
    <col min="12821" max="13056" width="11.42578125" style="16"/>
    <col min="13057" max="13057" width="3.5703125" style="16" customWidth="1"/>
    <col min="13058" max="13058" width="4" style="16" customWidth="1"/>
    <col min="13059" max="13059" width="20" style="16" customWidth="1"/>
    <col min="13060" max="13060" width="22.140625" style="16" customWidth="1"/>
    <col min="13061" max="13061" width="20.85546875" style="16" customWidth="1"/>
    <col min="13062" max="13062" width="6.5703125" style="16" customWidth="1"/>
    <col min="13063" max="13063" width="6.7109375" style="16" customWidth="1"/>
    <col min="13064" max="13076" width="6.5703125" style="16" customWidth="1"/>
    <col min="13077" max="13312" width="11.42578125" style="16"/>
    <col min="13313" max="13313" width="3.5703125" style="16" customWidth="1"/>
    <col min="13314" max="13314" width="4" style="16" customWidth="1"/>
    <col min="13315" max="13315" width="20" style="16" customWidth="1"/>
    <col min="13316" max="13316" width="22.140625" style="16" customWidth="1"/>
    <col min="13317" max="13317" width="20.85546875" style="16" customWidth="1"/>
    <col min="13318" max="13318" width="6.5703125" style="16" customWidth="1"/>
    <col min="13319" max="13319" width="6.7109375" style="16" customWidth="1"/>
    <col min="13320" max="13332" width="6.5703125" style="16" customWidth="1"/>
    <col min="13333" max="13568" width="11.42578125" style="16"/>
    <col min="13569" max="13569" width="3.5703125" style="16" customWidth="1"/>
    <col min="13570" max="13570" width="4" style="16" customWidth="1"/>
    <col min="13571" max="13571" width="20" style="16" customWidth="1"/>
    <col min="13572" max="13572" width="22.140625" style="16" customWidth="1"/>
    <col min="13573" max="13573" width="20.85546875" style="16" customWidth="1"/>
    <col min="13574" max="13574" width="6.5703125" style="16" customWidth="1"/>
    <col min="13575" max="13575" width="6.7109375" style="16" customWidth="1"/>
    <col min="13576" max="13588" width="6.5703125" style="16" customWidth="1"/>
    <col min="13589" max="13824" width="11.42578125" style="16"/>
    <col min="13825" max="13825" width="3.5703125" style="16" customWidth="1"/>
    <col min="13826" max="13826" width="4" style="16" customWidth="1"/>
    <col min="13827" max="13827" width="20" style="16" customWidth="1"/>
    <col min="13828" max="13828" width="22.140625" style="16" customWidth="1"/>
    <col min="13829" max="13829" width="20.85546875" style="16" customWidth="1"/>
    <col min="13830" max="13830" width="6.5703125" style="16" customWidth="1"/>
    <col min="13831" max="13831" width="6.7109375" style="16" customWidth="1"/>
    <col min="13832" max="13844" width="6.5703125" style="16" customWidth="1"/>
    <col min="13845" max="14080" width="11.42578125" style="16"/>
    <col min="14081" max="14081" width="3.5703125" style="16" customWidth="1"/>
    <col min="14082" max="14082" width="4" style="16" customWidth="1"/>
    <col min="14083" max="14083" width="20" style="16" customWidth="1"/>
    <col min="14084" max="14084" width="22.140625" style="16" customWidth="1"/>
    <col min="14085" max="14085" width="20.85546875" style="16" customWidth="1"/>
    <col min="14086" max="14086" width="6.5703125" style="16" customWidth="1"/>
    <col min="14087" max="14087" width="6.7109375" style="16" customWidth="1"/>
    <col min="14088" max="14100" width="6.5703125" style="16" customWidth="1"/>
    <col min="14101" max="14336" width="11.42578125" style="16"/>
    <col min="14337" max="14337" width="3.5703125" style="16" customWidth="1"/>
    <col min="14338" max="14338" width="4" style="16" customWidth="1"/>
    <col min="14339" max="14339" width="20" style="16" customWidth="1"/>
    <col min="14340" max="14340" width="22.140625" style="16" customWidth="1"/>
    <col min="14341" max="14341" width="20.85546875" style="16" customWidth="1"/>
    <col min="14342" max="14342" width="6.5703125" style="16" customWidth="1"/>
    <col min="14343" max="14343" width="6.7109375" style="16" customWidth="1"/>
    <col min="14344" max="14356" width="6.5703125" style="16" customWidth="1"/>
    <col min="14357" max="14592" width="11.42578125" style="16"/>
    <col min="14593" max="14593" width="3.5703125" style="16" customWidth="1"/>
    <col min="14594" max="14594" width="4" style="16" customWidth="1"/>
    <col min="14595" max="14595" width="20" style="16" customWidth="1"/>
    <col min="14596" max="14596" width="22.140625" style="16" customWidth="1"/>
    <col min="14597" max="14597" width="20.85546875" style="16" customWidth="1"/>
    <col min="14598" max="14598" width="6.5703125" style="16" customWidth="1"/>
    <col min="14599" max="14599" width="6.7109375" style="16" customWidth="1"/>
    <col min="14600" max="14612" width="6.5703125" style="16" customWidth="1"/>
    <col min="14613" max="14848" width="11.42578125" style="16"/>
    <col min="14849" max="14849" width="3.5703125" style="16" customWidth="1"/>
    <col min="14850" max="14850" width="4" style="16" customWidth="1"/>
    <col min="14851" max="14851" width="20" style="16" customWidth="1"/>
    <col min="14852" max="14852" width="22.140625" style="16" customWidth="1"/>
    <col min="14853" max="14853" width="20.85546875" style="16" customWidth="1"/>
    <col min="14854" max="14854" width="6.5703125" style="16" customWidth="1"/>
    <col min="14855" max="14855" width="6.7109375" style="16" customWidth="1"/>
    <col min="14856" max="14868" width="6.5703125" style="16" customWidth="1"/>
    <col min="14869" max="15104" width="11.42578125" style="16"/>
    <col min="15105" max="15105" width="3.5703125" style="16" customWidth="1"/>
    <col min="15106" max="15106" width="4" style="16" customWidth="1"/>
    <col min="15107" max="15107" width="20" style="16" customWidth="1"/>
    <col min="15108" max="15108" width="22.140625" style="16" customWidth="1"/>
    <col min="15109" max="15109" width="20.85546875" style="16" customWidth="1"/>
    <col min="15110" max="15110" width="6.5703125" style="16" customWidth="1"/>
    <col min="15111" max="15111" width="6.7109375" style="16" customWidth="1"/>
    <col min="15112" max="15124" width="6.5703125" style="16" customWidth="1"/>
    <col min="15125" max="15360" width="11.42578125" style="16"/>
    <col min="15361" max="15361" width="3.5703125" style="16" customWidth="1"/>
    <col min="15362" max="15362" width="4" style="16" customWidth="1"/>
    <col min="15363" max="15363" width="20" style="16" customWidth="1"/>
    <col min="15364" max="15364" width="22.140625" style="16" customWidth="1"/>
    <col min="15365" max="15365" width="20.85546875" style="16" customWidth="1"/>
    <col min="15366" max="15366" width="6.5703125" style="16" customWidth="1"/>
    <col min="15367" max="15367" width="6.7109375" style="16" customWidth="1"/>
    <col min="15368" max="15380" width="6.5703125" style="16" customWidth="1"/>
    <col min="15381" max="15616" width="11.42578125" style="16"/>
    <col min="15617" max="15617" width="3.5703125" style="16" customWidth="1"/>
    <col min="15618" max="15618" width="4" style="16" customWidth="1"/>
    <col min="15619" max="15619" width="20" style="16" customWidth="1"/>
    <col min="15620" max="15620" width="22.140625" style="16" customWidth="1"/>
    <col min="15621" max="15621" width="20.85546875" style="16" customWidth="1"/>
    <col min="15622" max="15622" width="6.5703125" style="16" customWidth="1"/>
    <col min="15623" max="15623" width="6.7109375" style="16" customWidth="1"/>
    <col min="15624" max="15636" width="6.5703125" style="16" customWidth="1"/>
    <col min="15637" max="15872" width="11.42578125" style="16"/>
    <col min="15873" max="15873" width="3.5703125" style="16" customWidth="1"/>
    <col min="15874" max="15874" width="4" style="16" customWidth="1"/>
    <col min="15875" max="15875" width="20" style="16" customWidth="1"/>
    <col min="15876" max="15876" width="22.140625" style="16" customWidth="1"/>
    <col min="15877" max="15877" width="20.85546875" style="16" customWidth="1"/>
    <col min="15878" max="15878" width="6.5703125" style="16" customWidth="1"/>
    <col min="15879" max="15879" width="6.7109375" style="16" customWidth="1"/>
    <col min="15880" max="15892" width="6.5703125" style="16" customWidth="1"/>
    <col min="15893" max="16128" width="11.42578125" style="16"/>
    <col min="16129" max="16129" width="3.5703125" style="16" customWidth="1"/>
    <col min="16130" max="16130" width="4" style="16" customWidth="1"/>
    <col min="16131" max="16131" width="20" style="16" customWidth="1"/>
    <col min="16132" max="16132" width="22.140625" style="16" customWidth="1"/>
    <col min="16133" max="16133" width="20.85546875" style="16" customWidth="1"/>
    <col min="16134" max="16134" width="6.5703125" style="16" customWidth="1"/>
    <col min="16135" max="16135" width="6.7109375" style="16" customWidth="1"/>
    <col min="16136" max="16148" width="6.5703125" style="16" customWidth="1"/>
    <col min="16149" max="16384" width="11.42578125" style="16"/>
  </cols>
  <sheetData>
    <row r="1" spans="1:15" s="15" customFormat="1" ht="7.5" customHeight="1">
      <c r="A1" s="156" t="s">
        <v>169</v>
      </c>
      <c r="B1" s="156"/>
      <c r="C1" s="156"/>
      <c r="D1" s="156"/>
      <c r="E1" s="156"/>
    </row>
    <row r="2" spans="1:15" s="15" customFormat="1" ht="7.5" customHeight="1">
      <c r="A2" s="156"/>
      <c r="B2" s="156"/>
      <c r="C2" s="156"/>
      <c r="D2" s="156"/>
      <c r="E2" s="156"/>
      <c r="F2" s="159" t="s">
        <v>167</v>
      </c>
      <c r="G2" s="158" t="s">
        <v>174</v>
      </c>
      <c r="H2" s="158" t="s">
        <v>175</v>
      </c>
      <c r="I2" s="157"/>
      <c r="J2" s="157"/>
      <c r="K2" s="157"/>
      <c r="L2" s="157"/>
      <c r="M2" s="157"/>
      <c r="N2" s="157"/>
      <c r="O2" s="157"/>
    </row>
    <row r="3" spans="1:15" s="15" customFormat="1" ht="7.5" customHeight="1">
      <c r="A3" s="156"/>
      <c r="B3" s="156"/>
      <c r="C3" s="156"/>
      <c r="D3" s="156"/>
      <c r="E3" s="156"/>
      <c r="F3" s="159"/>
      <c r="G3" s="158"/>
      <c r="H3" s="158"/>
      <c r="I3" s="157"/>
      <c r="J3" s="157"/>
      <c r="K3" s="157"/>
      <c r="L3" s="157"/>
      <c r="M3" s="157"/>
      <c r="N3" s="157"/>
      <c r="O3" s="157"/>
    </row>
    <row r="4" spans="1:15" s="15" customFormat="1" ht="7.5" customHeight="1">
      <c r="A4" s="156"/>
      <c r="B4" s="156"/>
      <c r="C4" s="156"/>
      <c r="D4" s="156"/>
      <c r="E4" s="156"/>
    </row>
    <row r="5" spans="1:15" ht="15" customHeight="1"/>
    <row r="6" spans="1:15" ht="15" customHeight="1">
      <c r="A6" s="17" t="s">
        <v>48</v>
      </c>
      <c r="B6" s="17"/>
    </row>
    <row r="7" spans="1:15" ht="15" customHeight="1"/>
    <row r="8" spans="1:15" s="32" customFormat="1" ht="15" customHeight="1">
      <c r="A8" s="18" t="s">
        <v>49</v>
      </c>
      <c r="B8" s="32" t="s">
        <v>124</v>
      </c>
    </row>
    <row r="9" spans="1:15" s="32" customFormat="1" ht="15" customHeight="1">
      <c r="B9" s="32" t="s">
        <v>125</v>
      </c>
    </row>
    <row r="10" spans="1:15" s="32" customFormat="1" ht="15" customHeight="1">
      <c r="B10" s="32" t="s">
        <v>126</v>
      </c>
    </row>
    <row r="11" spans="1:15" s="32" customFormat="1" ht="15" customHeight="1"/>
    <row r="12" spans="1:15" s="32" customFormat="1" ht="15" customHeight="1">
      <c r="A12" s="18" t="s">
        <v>69</v>
      </c>
      <c r="B12" s="32" t="s">
        <v>50</v>
      </c>
    </row>
    <row r="13" spans="1:15" s="32" customFormat="1" ht="15" customHeight="1">
      <c r="B13" s="32" t="s">
        <v>134</v>
      </c>
    </row>
    <row r="14" spans="1:15" s="32" customFormat="1" ht="15" customHeight="1">
      <c r="B14" s="32" t="s">
        <v>51</v>
      </c>
    </row>
    <row r="15" spans="1:15" s="32" customFormat="1" ht="15" customHeight="1"/>
    <row r="16" spans="1:15" s="32" customFormat="1" ht="10.5" customHeight="1">
      <c r="C16" s="19" t="s">
        <v>52</v>
      </c>
      <c r="D16" s="154" t="s">
        <v>53</v>
      </c>
      <c r="E16" s="155"/>
    </row>
    <row r="17" spans="3:5" s="32" customFormat="1" ht="10.5" customHeight="1">
      <c r="C17" s="20" t="s">
        <v>0</v>
      </c>
      <c r="D17" s="21" t="s">
        <v>18</v>
      </c>
      <c r="E17" s="22" t="s">
        <v>54</v>
      </c>
    </row>
    <row r="18" spans="3:5" s="32" customFormat="1" ht="21" customHeight="1">
      <c r="C18" s="20" t="s">
        <v>55</v>
      </c>
      <c r="D18" s="21" t="s">
        <v>56</v>
      </c>
      <c r="E18" s="22" t="s">
        <v>141</v>
      </c>
    </row>
    <row r="19" spans="3:5" s="32" customFormat="1" ht="10.5" customHeight="1">
      <c r="C19" s="20" t="s">
        <v>57</v>
      </c>
      <c r="D19" s="148" t="s">
        <v>143</v>
      </c>
      <c r="E19" s="151" t="s">
        <v>58</v>
      </c>
    </row>
    <row r="20" spans="3:5" s="32" customFormat="1" ht="10.5" customHeight="1">
      <c r="C20" s="20" t="s">
        <v>59</v>
      </c>
      <c r="D20" s="149"/>
      <c r="E20" s="152"/>
    </row>
    <row r="21" spans="3:5" s="32" customFormat="1" ht="10.5" customHeight="1">
      <c r="C21" s="20" t="s">
        <v>139</v>
      </c>
      <c r="D21" s="149"/>
      <c r="E21" s="152"/>
    </row>
    <row r="22" spans="3:5" s="32" customFormat="1" ht="10.5" customHeight="1">
      <c r="C22" s="20" t="s">
        <v>88</v>
      </c>
      <c r="D22" s="150"/>
      <c r="E22" s="153"/>
    </row>
    <row r="23" spans="3:5" s="32" customFormat="1" ht="10.5" customHeight="1">
      <c r="C23" s="20" t="s">
        <v>60</v>
      </c>
      <c r="D23" s="148" t="s">
        <v>19</v>
      </c>
      <c r="E23" s="151" t="s">
        <v>127</v>
      </c>
    </row>
    <row r="24" spans="3:5" s="32" customFormat="1" ht="10.5" customHeight="1">
      <c r="C24" s="20" t="s">
        <v>6</v>
      </c>
      <c r="D24" s="149"/>
      <c r="E24" s="152"/>
    </row>
    <row r="25" spans="3:5" s="32" customFormat="1" ht="10.5" customHeight="1">
      <c r="C25" s="20" t="s">
        <v>61</v>
      </c>
      <c r="D25" s="149"/>
      <c r="E25" s="152"/>
    </row>
    <row r="26" spans="3:5" s="32" customFormat="1" ht="10.5" customHeight="1">
      <c r="C26" s="20" t="s">
        <v>9</v>
      </c>
      <c r="D26" s="149"/>
      <c r="E26" s="152"/>
    </row>
    <row r="27" spans="3:5" s="32" customFormat="1" ht="10.5" customHeight="1">
      <c r="C27" s="20" t="s">
        <v>62</v>
      </c>
      <c r="D27" s="149"/>
      <c r="E27" s="152"/>
    </row>
    <row r="28" spans="3:5" s="32" customFormat="1" ht="10.5" customHeight="1">
      <c r="C28" s="20" t="s">
        <v>63</v>
      </c>
      <c r="D28" s="149"/>
      <c r="E28" s="152"/>
    </row>
    <row r="29" spans="3:5" s="32" customFormat="1" ht="10.5" customHeight="1">
      <c r="C29" s="20" t="s">
        <v>64</v>
      </c>
      <c r="D29" s="149"/>
      <c r="E29" s="152"/>
    </row>
    <row r="30" spans="3:5" s="32" customFormat="1" ht="10.5" customHeight="1">
      <c r="C30" s="20" t="s">
        <v>65</v>
      </c>
      <c r="D30" s="148" t="s">
        <v>21</v>
      </c>
      <c r="E30" s="151" t="s">
        <v>132</v>
      </c>
    </row>
    <row r="31" spans="3:5" s="32" customFormat="1" ht="10.5" customHeight="1">
      <c r="C31" s="20" t="s">
        <v>4</v>
      </c>
      <c r="D31" s="149"/>
      <c r="E31" s="152"/>
    </row>
    <row r="32" spans="3:5" s="32" customFormat="1" ht="10.5" customHeight="1">
      <c r="C32" s="20" t="s">
        <v>5</v>
      </c>
      <c r="D32" s="149"/>
      <c r="E32" s="152"/>
    </row>
    <row r="33" spans="1:11" s="32" customFormat="1" ht="10.5" customHeight="1">
      <c r="C33" s="20" t="s">
        <v>17</v>
      </c>
      <c r="D33" s="150"/>
      <c r="E33" s="153"/>
    </row>
    <row r="34" spans="1:11" s="32" customFormat="1" ht="10.5" customHeight="1">
      <c r="C34" s="20" t="s">
        <v>66</v>
      </c>
      <c r="D34" s="148" t="s">
        <v>22</v>
      </c>
      <c r="E34" s="151" t="s">
        <v>67</v>
      </c>
    </row>
    <row r="35" spans="1:11" s="32" customFormat="1" ht="10.5" customHeight="1">
      <c r="C35" s="20" t="s">
        <v>148</v>
      </c>
      <c r="D35" s="149"/>
      <c r="E35" s="152"/>
    </row>
    <row r="36" spans="1:11" s="32" customFormat="1" ht="10.5" customHeight="1">
      <c r="C36" s="20" t="s">
        <v>14</v>
      </c>
      <c r="D36" s="149"/>
      <c r="E36" s="152"/>
    </row>
    <row r="37" spans="1:11" s="32" customFormat="1" ht="10.5" customHeight="1">
      <c r="C37" s="20" t="s">
        <v>68</v>
      </c>
      <c r="D37" s="150"/>
      <c r="E37" s="153"/>
    </row>
    <row r="38" spans="1:11" s="32" customFormat="1" ht="15" customHeight="1"/>
    <row r="39" spans="1:11" s="32" customFormat="1" ht="15" customHeight="1">
      <c r="A39" s="18" t="s">
        <v>75</v>
      </c>
      <c r="B39" s="32" t="s">
        <v>176</v>
      </c>
    </row>
    <row r="40" spans="1:11" s="32" customFormat="1" ht="15" customHeight="1"/>
    <row r="41" spans="1:11" s="32" customFormat="1" ht="15" customHeight="1">
      <c r="A41" s="18" t="s">
        <v>156</v>
      </c>
      <c r="B41" s="32" t="s">
        <v>129</v>
      </c>
      <c r="D41" s="23"/>
      <c r="E41" s="23"/>
      <c r="F41" s="23"/>
      <c r="J41" s="23"/>
      <c r="K41" s="23"/>
    </row>
    <row r="42" spans="1:11" s="32" customFormat="1" ht="15" customHeight="1">
      <c r="C42" s="23"/>
      <c r="E42" s="24"/>
      <c r="I42" s="23"/>
      <c r="J42" s="23"/>
    </row>
    <row r="43" spans="1:11" s="32" customFormat="1" ht="15" customHeight="1">
      <c r="B43" s="18" t="s">
        <v>38</v>
      </c>
      <c r="C43" s="32" t="s">
        <v>70</v>
      </c>
      <c r="D43" s="32" t="s">
        <v>184</v>
      </c>
    </row>
    <row r="44" spans="1:11" s="32" customFormat="1" ht="15" customHeight="1">
      <c r="B44" s="18" t="s">
        <v>38</v>
      </c>
      <c r="C44" s="32" t="s">
        <v>71</v>
      </c>
      <c r="D44" s="32" t="s">
        <v>130</v>
      </c>
      <c r="E44" s="24"/>
    </row>
    <row r="45" spans="1:11" s="32" customFormat="1" ht="15" customHeight="1">
      <c r="B45" s="18" t="s">
        <v>38</v>
      </c>
      <c r="C45" s="32" t="s">
        <v>72</v>
      </c>
      <c r="D45" s="32" t="s">
        <v>135</v>
      </c>
      <c r="E45" s="24"/>
    </row>
    <row r="46" spans="1:11" s="32" customFormat="1" ht="15" customHeight="1">
      <c r="B46" s="18" t="s">
        <v>38</v>
      </c>
      <c r="C46" s="32" t="s">
        <v>73</v>
      </c>
      <c r="D46" s="32" t="s">
        <v>136</v>
      </c>
    </row>
    <row r="47" spans="1:11" s="32" customFormat="1" ht="15" customHeight="1">
      <c r="B47" s="18" t="s">
        <v>38</v>
      </c>
      <c r="C47" s="32" t="s">
        <v>74</v>
      </c>
      <c r="D47" s="32" t="s">
        <v>177</v>
      </c>
    </row>
    <row r="48" spans="1:11" s="32" customFormat="1" ht="15" customHeight="1">
      <c r="B48" s="18"/>
      <c r="D48" s="32" t="s">
        <v>183</v>
      </c>
    </row>
    <row r="49" spans="1:5" s="32" customFormat="1" ht="15" customHeight="1">
      <c r="B49" s="18" t="s">
        <v>38</v>
      </c>
      <c r="C49" s="32" t="s">
        <v>178</v>
      </c>
      <c r="D49" s="25"/>
      <c r="E49" s="26"/>
    </row>
    <row r="50" spans="1:5" s="32" customFormat="1" ht="15" customHeight="1">
      <c r="B50" s="18" t="s">
        <v>38</v>
      </c>
      <c r="C50" s="32" t="s">
        <v>149</v>
      </c>
      <c r="D50" s="32" t="s">
        <v>154</v>
      </c>
    </row>
    <row r="51" spans="1:5" s="32" customFormat="1" ht="15" customHeight="1">
      <c r="B51" s="18" t="s">
        <v>38</v>
      </c>
      <c r="C51" s="32" t="s">
        <v>76</v>
      </c>
      <c r="D51" s="32" t="s">
        <v>77</v>
      </c>
    </row>
    <row r="52" spans="1:5" s="32" customFormat="1" ht="15" customHeight="1">
      <c r="B52" s="18" t="s">
        <v>38</v>
      </c>
      <c r="C52" s="32" t="s">
        <v>78</v>
      </c>
      <c r="D52" s="32" t="s">
        <v>79</v>
      </c>
    </row>
    <row r="53" spans="1:5" s="32" customFormat="1" ht="15" customHeight="1">
      <c r="B53" s="18" t="s">
        <v>38</v>
      </c>
      <c r="C53" s="32" t="s">
        <v>80</v>
      </c>
      <c r="D53" s="32" t="s">
        <v>81</v>
      </c>
    </row>
    <row r="54" spans="1:5" s="32" customFormat="1" ht="15" customHeight="1">
      <c r="B54" s="18" t="s">
        <v>38</v>
      </c>
      <c r="C54" s="32" t="s">
        <v>89</v>
      </c>
      <c r="D54" s="32" t="s">
        <v>142</v>
      </c>
    </row>
    <row r="55" spans="1:5" s="32" customFormat="1" ht="15" customHeight="1">
      <c r="B55" s="18" t="s">
        <v>38</v>
      </c>
      <c r="C55" s="32" t="s">
        <v>82</v>
      </c>
      <c r="D55" s="32" t="s">
        <v>131</v>
      </c>
    </row>
    <row r="56" spans="1:5" s="32" customFormat="1" ht="15" customHeight="1">
      <c r="B56" s="18" t="s">
        <v>38</v>
      </c>
      <c r="C56" s="32" t="s">
        <v>83</v>
      </c>
      <c r="D56" s="32" t="s">
        <v>137</v>
      </c>
    </row>
    <row r="57" spans="1:5" s="32" customFormat="1" ht="15" customHeight="1">
      <c r="B57" s="18" t="s">
        <v>38</v>
      </c>
      <c r="C57" s="32" t="s">
        <v>84</v>
      </c>
      <c r="D57" s="32" t="s">
        <v>85</v>
      </c>
    </row>
    <row r="58" spans="1:5" s="32" customFormat="1" ht="15" customHeight="1">
      <c r="B58" s="18" t="s">
        <v>38</v>
      </c>
      <c r="C58" s="32" t="s">
        <v>155</v>
      </c>
      <c r="D58" s="32" t="s">
        <v>185</v>
      </c>
    </row>
    <row r="59" spans="1:5" s="32" customFormat="1" ht="15" customHeight="1"/>
    <row r="60" spans="1:5" s="32" customFormat="1" ht="15" customHeight="1">
      <c r="A60" s="17" t="s">
        <v>187</v>
      </c>
      <c r="B60" s="17"/>
    </row>
    <row r="61" spans="1:5" s="32" customFormat="1" ht="15" customHeight="1"/>
    <row r="62" spans="1:5" s="32" customFormat="1" ht="15" customHeight="1">
      <c r="A62" s="18" t="s">
        <v>186</v>
      </c>
      <c r="B62" s="26" t="s">
        <v>188</v>
      </c>
    </row>
    <row r="63" spans="1:5" s="32" customFormat="1" ht="15" customHeight="1"/>
    <row r="64" spans="1:5" s="32" customFormat="1" ht="15" customHeight="1">
      <c r="A64" s="18" t="s">
        <v>189</v>
      </c>
      <c r="B64" s="26" t="s">
        <v>190</v>
      </c>
    </row>
    <row r="65" spans="1:3" s="32" customFormat="1" ht="15" customHeight="1"/>
    <row r="66" spans="1:3" s="32" customFormat="1" ht="15" customHeight="1">
      <c r="A66" s="18" t="s">
        <v>197</v>
      </c>
      <c r="B66" s="32" t="s">
        <v>196</v>
      </c>
    </row>
    <row r="67" spans="1:3" s="32" customFormat="1" ht="15" customHeight="1"/>
    <row r="68" spans="1:3" s="32" customFormat="1" ht="15" customHeight="1"/>
    <row r="69" spans="1:3" s="32" customFormat="1" ht="15" customHeight="1">
      <c r="A69" s="17" t="s">
        <v>191</v>
      </c>
      <c r="B69" s="17"/>
    </row>
    <row r="70" spans="1:3" s="32" customFormat="1" ht="15" customHeight="1">
      <c r="A70" s="17"/>
      <c r="B70" s="17"/>
    </row>
    <row r="71" spans="1:3" s="32" customFormat="1" ht="15" customHeight="1">
      <c r="A71" s="17"/>
      <c r="B71" s="17" t="s">
        <v>128</v>
      </c>
    </row>
    <row r="72" spans="1:3" s="32" customFormat="1" ht="15" customHeight="1">
      <c r="C72" s="32" t="s">
        <v>179</v>
      </c>
    </row>
    <row r="73" spans="1:3" s="32" customFormat="1" ht="15" customHeight="1">
      <c r="C73" s="32" t="s">
        <v>180</v>
      </c>
    </row>
    <row r="74" spans="1:3" s="32" customFormat="1" ht="15" customHeight="1">
      <c r="C74" s="32" t="s">
        <v>157</v>
      </c>
    </row>
    <row r="75" spans="1:3" s="32" customFormat="1" ht="15" customHeight="1">
      <c r="C75" s="32" t="s">
        <v>158</v>
      </c>
    </row>
    <row r="76" spans="1:3" s="32" customFormat="1" ht="15" customHeight="1">
      <c r="C76" s="32" t="s">
        <v>159</v>
      </c>
    </row>
    <row r="77" spans="1:3" s="32" customFormat="1" ht="15" customHeight="1">
      <c r="C77" s="32" t="s">
        <v>160</v>
      </c>
    </row>
    <row r="78" spans="1:3" s="32" customFormat="1" ht="15" customHeight="1">
      <c r="C78" s="32" t="s">
        <v>165</v>
      </c>
    </row>
    <row r="79" spans="1:3" s="32" customFormat="1" ht="15" customHeight="1">
      <c r="C79" s="32" t="s">
        <v>164</v>
      </c>
    </row>
    <row r="80" spans="1:3" s="32" customFormat="1" ht="15" customHeight="1">
      <c r="C80" s="32" t="s">
        <v>181</v>
      </c>
    </row>
    <row r="81" spans="2:3" s="32" customFormat="1" ht="15" customHeight="1"/>
    <row r="82" spans="2:3" s="32" customFormat="1" ht="15" customHeight="1">
      <c r="B82" s="27" t="s">
        <v>192</v>
      </c>
    </row>
    <row r="83" spans="2:3" s="32" customFormat="1" ht="15" customHeight="1">
      <c r="C83" s="32" t="s">
        <v>182</v>
      </c>
    </row>
    <row r="84" spans="2:3" s="32" customFormat="1" ht="15" customHeight="1">
      <c r="C84" s="32" t="s">
        <v>133</v>
      </c>
    </row>
    <row r="85" spans="2:3" s="32" customFormat="1" ht="15" customHeight="1"/>
    <row r="86" spans="2:3" s="32" customFormat="1" ht="15" customHeight="1">
      <c r="B86" s="27"/>
    </row>
    <row r="87" spans="2:3" s="32" customFormat="1" ht="15" customHeight="1"/>
    <row r="88" spans="2:3" s="32" customFormat="1" ht="15" customHeight="1"/>
    <row r="89" spans="2:3" s="32" customFormat="1" ht="15" customHeight="1"/>
    <row r="90" spans="2:3" s="32" customFormat="1" ht="15" customHeight="1"/>
    <row r="91" spans="2:3" s="32" customFormat="1" ht="15" customHeight="1"/>
  </sheetData>
  <mergeCells count="20">
    <mergeCell ref="A1:E4"/>
    <mergeCell ref="O2:O3"/>
    <mergeCell ref="H2:H3"/>
    <mergeCell ref="I2:I3"/>
    <mergeCell ref="J2:J3"/>
    <mergeCell ref="K2:K3"/>
    <mergeCell ref="L2:L3"/>
    <mergeCell ref="M2:M3"/>
    <mergeCell ref="N2:N3"/>
    <mergeCell ref="F2:F3"/>
    <mergeCell ref="G2:G3"/>
    <mergeCell ref="D34:D37"/>
    <mergeCell ref="E34:E37"/>
    <mergeCell ref="D16:E16"/>
    <mergeCell ref="D19:D22"/>
    <mergeCell ref="E19:E22"/>
    <mergeCell ref="D23:D29"/>
    <mergeCell ref="E23:E29"/>
    <mergeCell ref="D30:D33"/>
    <mergeCell ref="E30:E33"/>
  </mergeCells>
  <hyperlinks>
    <hyperlink ref="G2:G3" location="'Matriz 2022 UF'!A1" display="Matriz 2022 UF"/>
    <hyperlink ref="H2:H3" location="'Matriz 2022 ktep'!A1" display="Matriz 2022 ktep"/>
  </hyperlinks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"/>
  <cols>
    <col min="1" max="1" width="30.7109375" style="2" customWidth="1"/>
    <col min="2" max="8" width="8.7109375" style="2" customWidth="1"/>
    <col min="9" max="9" width="9.140625" style="2" bestFit="1" customWidth="1"/>
    <col min="10" max="10" width="8.7109375" style="2" customWidth="1"/>
    <col min="11" max="11" width="9" style="2" customWidth="1"/>
    <col min="12" max="13" width="8.7109375" style="2" customWidth="1"/>
    <col min="14" max="14" width="9.28515625" style="2" customWidth="1"/>
    <col min="15" max="21" width="8.7109375" style="2" customWidth="1"/>
    <col min="22" max="22" width="9.140625" style="2" bestFit="1" customWidth="1"/>
    <col min="23" max="16384" width="11.42578125" style="2"/>
  </cols>
  <sheetData>
    <row r="1" spans="1:22" ht="14.25">
      <c r="A1" s="1" t="s">
        <v>47</v>
      </c>
    </row>
    <row r="2" spans="1:22">
      <c r="A2" s="3"/>
    </row>
    <row r="3" spans="1:22" ht="14.25">
      <c r="A3" s="1">
        <v>2022</v>
      </c>
      <c r="B3" s="4"/>
      <c r="C3" s="4"/>
      <c r="D3" s="4"/>
      <c r="E3" s="4"/>
      <c r="P3" s="4"/>
      <c r="Q3" s="4"/>
      <c r="R3" s="4"/>
      <c r="S3" s="4"/>
      <c r="T3" s="4"/>
      <c r="U3" s="4"/>
    </row>
    <row r="4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</row>
    <row r="5" spans="1:22" ht="30" customHeight="1">
      <c r="A5" s="91"/>
      <c r="B5" s="29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6</v>
      </c>
      <c r="I5" s="30" t="s">
        <v>7</v>
      </c>
      <c r="J5" s="30" t="s">
        <v>8</v>
      </c>
      <c r="K5" s="30" t="s">
        <v>148</v>
      </c>
      <c r="L5" s="30" t="s">
        <v>9</v>
      </c>
      <c r="M5" s="30" t="s">
        <v>10</v>
      </c>
      <c r="N5" s="30" t="s">
        <v>11</v>
      </c>
      <c r="O5" s="30" t="s">
        <v>87</v>
      </c>
      <c r="P5" s="30" t="s">
        <v>88</v>
      </c>
      <c r="Q5" s="30" t="s">
        <v>12</v>
      </c>
      <c r="R5" s="30" t="s">
        <v>13</v>
      </c>
      <c r="S5" s="30" t="s">
        <v>14</v>
      </c>
      <c r="T5" s="30" t="s">
        <v>15</v>
      </c>
      <c r="U5" s="30" t="s">
        <v>16</v>
      </c>
      <c r="V5" s="31" t="s">
        <v>17</v>
      </c>
    </row>
    <row r="6" spans="1:22" ht="13.5" customHeight="1">
      <c r="A6" s="92"/>
      <c r="B6" s="6" t="s">
        <v>18</v>
      </c>
      <c r="C6" s="93" t="s">
        <v>19</v>
      </c>
      <c r="D6" s="93" t="s">
        <v>20</v>
      </c>
      <c r="E6" s="93" t="s">
        <v>21</v>
      </c>
      <c r="F6" s="93" t="s">
        <v>21</v>
      </c>
      <c r="G6" s="93" t="s">
        <v>21</v>
      </c>
      <c r="H6" s="93" t="s">
        <v>19</v>
      </c>
      <c r="I6" s="93" t="s">
        <v>22</v>
      </c>
      <c r="J6" s="93" t="s">
        <v>19</v>
      </c>
      <c r="K6" s="109" t="s">
        <v>22</v>
      </c>
      <c r="L6" s="93" t="s">
        <v>19</v>
      </c>
      <c r="M6" s="105" t="s">
        <v>144</v>
      </c>
      <c r="N6" s="105" t="s">
        <v>144</v>
      </c>
      <c r="O6" s="105" t="s">
        <v>144</v>
      </c>
      <c r="P6" s="105" t="s">
        <v>144</v>
      </c>
      <c r="Q6" s="93" t="s">
        <v>19</v>
      </c>
      <c r="R6" s="93" t="s">
        <v>22</v>
      </c>
      <c r="S6" s="93" t="s">
        <v>22</v>
      </c>
      <c r="T6" s="93" t="s">
        <v>19</v>
      </c>
      <c r="U6" s="93" t="s">
        <v>19</v>
      </c>
      <c r="V6" s="94" t="s">
        <v>21</v>
      </c>
    </row>
    <row r="7" spans="1:22" ht="13.5" customHeight="1">
      <c r="A7" s="7" t="s">
        <v>23</v>
      </c>
      <c r="B7" s="95" t="s">
        <v>145</v>
      </c>
      <c r="C7" s="95" t="s">
        <v>145</v>
      </c>
      <c r="D7" s="95" t="s">
        <v>145</v>
      </c>
      <c r="E7" s="95">
        <v>5688.7</v>
      </c>
      <c r="F7" s="95">
        <v>4782.6000000000004</v>
      </c>
      <c r="G7" s="95">
        <v>585.4</v>
      </c>
      <c r="H7" s="95">
        <v>1789.1000000000001</v>
      </c>
      <c r="I7" s="95">
        <v>12075.199999999999</v>
      </c>
      <c r="J7" s="95">
        <v>86</v>
      </c>
      <c r="K7" s="95">
        <v>43.4</v>
      </c>
      <c r="L7" s="95">
        <v>96</v>
      </c>
      <c r="M7" s="95">
        <v>889.9</v>
      </c>
      <c r="N7" s="95">
        <v>110.1</v>
      </c>
      <c r="O7" s="95">
        <v>1164.3</v>
      </c>
      <c r="P7" s="95">
        <v>242.8</v>
      </c>
      <c r="Q7" s="95">
        <v>30.5</v>
      </c>
      <c r="R7" s="95">
        <v>20</v>
      </c>
      <c r="S7" s="95">
        <v>514.9</v>
      </c>
      <c r="T7" s="95" t="s">
        <v>145</v>
      </c>
      <c r="U7" s="95" t="s">
        <v>145</v>
      </c>
      <c r="V7" s="96">
        <v>14727.2</v>
      </c>
    </row>
    <row r="8" spans="1:22" ht="13.5" customHeight="1">
      <c r="A8" s="97" t="s">
        <v>24</v>
      </c>
      <c r="B8" s="98">
        <v>15637.4</v>
      </c>
      <c r="C8" s="98">
        <v>10.5</v>
      </c>
      <c r="D8" s="98">
        <v>86.6</v>
      </c>
      <c r="E8" s="98" t="s">
        <v>145</v>
      </c>
      <c r="F8" s="98" t="s">
        <v>145</v>
      </c>
      <c r="G8" s="98" t="s">
        <v>145</v>
      </c>
      <c r="H8" s="98" t="s">
        <v>145</v>
      </c>
      <c r="I8" s="98">
        <v>23.1</v>
      </c>
      <c r="J8" s="98" t="s">
        <v>145</v>
      </c>
      <c r="K8" s="98" t="s">
        <v>145</v>
      </c>
      <c r="L8" s="98">
        <v>40.4</v>
      </c>
      <c r="M8" s="98">
        <v>34.299999999999997</v>
      </c>
      <c r="N8" s="98">
        <v>0.5</v>
      </c>
      <c r="O8" s="98">
        <v>287.10000000000002</v>
      </c>
      <c r="P8" s="98">
        <v>24.6</v>
      </c>
      <c r="Q8" s="98">
        <v>67.7</v>
      </c>
      <c r="R8" s="98">
        <v>785.8</v>
      </c>
      <c r="S8" s="98" t="s">
        <v>145</v>
      </c>
      <c r="T8" s="98">
        <v>0.1</v>
      </c>
      <c r="U8" s="98">
        <v>4.5</v>
      </c>
      <c r="V8" s="99">
        <v>84.2</v>
      </c>
    </row>
    <row r="9" spans="1:22" ht="13.5" customHeight="1">
      <c r="A9" s="97" t="s">
        <v>25</v>
      </c>
      <c r="B9" s="98" t="s">
        <v>145</v>
      </c>
      <c r="C9" s="98" t="s">
        <v>145</v>
      </c>
      <c r="D9" s="98" t="s">
        <v>145</v>
      </c>
      <c r="E9" s="98" t="s">
        <v>145</v>
      </c>
      <c r="F9" s="98" t="s">
        <v>145</v>
      </c>
      <c r="G9" s="98" t="s">
        <v>145</v>
      </c>
      <c r="H9" s="98" t="s">
        <v>145</v>
      </c>
      <c r="I9" s="98" t="s">
        <v>145</v>
      </c>
      <c r="J9" s="98" t="s">
        <v>145</v>
      </c>
      <c r="K9" s="98" t="s">
        <v>145</v>
      </c>
      <c r="L9" s="98">
        <v>0.6</v>
      </c>
      <c r="M9" s="98">
        <v>0.9</v>
      </c>
      <c r="N9" s="98" t="s">
        <v>145</v>
      </c>
      <c r="O9" s="98">
        <v>9.1</v>
      </c>
      <c r="P9" s="98" t="s">
        <v>145</v>
      </c>
      <c r="Q9" s="98" t="s">
        <v>145</v>
      </c>
      <c r="R9" s="98">
        <v>1.1000000000000001</v>
      </c>
      <c r="S9" s="98" t="s">
        <v>145</v>
      </c>
      <c r="T9" s="98" t="s">
        <v>145</v>
      </c>
      <c r="U9" s="98" t="s">
        <v>145</v>
      </c>
      <c r="V9" s="99">
        <v>1416.3</v>
      </c>
    </row>
    <row r="10" spans="1:22" ht="13.5" customHeight="1">
      <c r="A10" s="97" t="s">
        <v>86</v>
      </c>
      <c r="B10" s="98" t="s">
        <v>145</v>
      </c>
      <c r="C10" s="98" t="s">
        <v>145</v>
      </c>
      <c r="D10" s="98" t="s">
        <v>145</v>
      </c>
      <c r="E10" s="98" t="s">
        <v>145</v>
      </c>
      <c r="F10" s="98" t="s">
        <v>145</v>
      </c>
      <c r="G10" s="98" t="s">
        <v>145</v>
      </c>
      <c r="H10" s="98" t="s">
        <v>145</v>
      </c>
      <c r="I10" s="98" t="s">
        <v>145</v>
      </c>
      <c r="J10" s="98" t="s">
        <v>145</v>
      </c>
      <c r="K10" s="98" t="s">
        <v>145</v>
      </c>
      <c r="L10" s="98" t="s">
        <v>145</v>
      </c>
      <c r="M10" s="98" t="s">
        <v>145</v>
      </c>
      <c r="N10" s="98">
        <v>91.5</v>
      </c>
      <c r="O10" s="98">
        <v>87.8</v>
      </c>
      <c r="P10" s="98">
        <v>22.9</v>
      </c>
      <c r="Q10" s="98" t="s">
        <v>145</v>
      </c>
      <c r="R10" s="98"/>
      <c r="S10" s="98" t="s">
        <v>145</v>
      </c>
      <c r="T10" s="98" t="s">
        <v>145</v>
      </c>
      <c r="U10" s="98" t="s">
        <v>145</v>
      </c>
      <c r="V10" s="99" t="s">
        <v>145</v>
      </c>
    </row>
    <row r="11" spans="1:22" ht="13.5" customHeight="1">
      <c r="A11" s="97" t="s">
        <v>26</v>
      </c>
      <c r="B11" s="98">
        <v>372.8</v>
      </c>
      <c r="C11" s="98" t="s">
        <v>145</v>
      </c>
      <c r="D11" s="98" t="s">
        <v>145</v>
      </c>
      <c r="E11" s="98" t="s">
        <v>145</v>
      </c>
      <c r="F11" s="98" t="s">
        <v>145</v>
      </c>
      <c r="G11" s="98" t="s">
        <v>145</v>
      </c>
      <c r="H11" s="98" t="s">
        <v>145</v>
      </c>
      <c r="I11" s="98" t="s">
        <v>145</v>
      </c>
      <c r="J11" s="98" t="s">
        <v>145</v>
      </c>
      <c r="K11" s="98" t="s">
        <v>145</v>
      </c>
      <c r="L11" s="98">
        <v>-1.2</v>
      </c>
      <c r="M11" s="98">
        <v>-33.799999999999997</v>
      </c>
      <c r="N11" s="98">
        <v>-9.9</v>
      </c>
      <c r="O11" s="98">
        <v>-30.2</v>
      </c>
      <c r="P11" s="98">
        <v>-23.9</v>
      </c>
      <c r="Q11" s="98">
        <v>37.6</v>
      </c>
      <c r="R11" s="98">
        <v>-35.799999999999997</v>
      </c>
      <c r="S11" s="98" t="s">
        <v>145</v>
      </c>
      <c r="T11" s="98" t="s">
        <v>145</v>
      </c>
      <c r="U11" s="98" t="s">
        <v>145</v>
      </c>
      <c r="V11" s="99" t="s">
        <v>145</v>
      </c>
    </row>
    <row r="12" spans="1:22" ht="13.5" customHeight="1">
      <c r="A12" s="97" t="s">
        <v>27</v>
      </c>
      <c r="B12" s="98" t="s">
        <v>145</v>
      </c>
      <c r="C12" s="98" t="s">
        <v>145</v>
      </c>
      <c r="D12" s="98" t="s">
        <v>145</v>
      </c>
      <c r="E12" s="98" t="s">
        <v>145</v>
      </c>
      <c r="F12" s="98" t="s">
        <v>145</v>
      </c>
      <c r="G12" s="98" t="s">
        <v>145</v>
      </c>
      <c r="H12" s="98" t="s">
        <v>145</v>
      </c>
      <c r="I12" s="98" t="s">
        <v>145</v>
      </c>
      <c r="J12" s="98" t="s">
        <v>145</v>
      </c>
      <c r="K12" s="98" t="s">
        <v>145</v>
      </c>
      <c r="L12" s="98" t="s">
        <v>145</v>
      </c>
      <c r="M12" s="98"/>
      <c r="N12" s="98" t="s">
        <v>145</v>
      </c>
      <c r="O12" s="98"/>
      <c r="P12" s="98" t="s">
        <v>145</v>
      </c>
      <c r="Q12" s="98" t="s">
        <v>145</v>
      </c>
      <c r="R12" s="98" t="s">
        <v>145</v>
      </c>
      <c r="S12" s="98">
        <v>23</v>
      </c>
      <c r="T12" s="98" t="s">
        <v>145</v>
      </c>
      <c r="U12" s="98" t="s">
        <v>145</v>
      </c>
      <c r="V12" s="99" t="s">
        <v>145</v>
      </c>
    </row>
    <row r="13" spans="1:22" ht="13.5" customHeight="1">
      <c r="A13" s="100" t="s">
        <v>28</v>
      </c>
      <c r="B13" s="8">
        <v>16010.199999999999</v>
      </c>
      <c r="C13" s="8">
        <v>10.5</v>
      </c>
      <c r="D13" s="8">
        <v>86.6</v>
      </c>
      <c r="E13" s="8">
        <v>5688.7</v>
      </c>
      <c r="F13" s="8">
        <v>4782.6000000000004</v>
      </c>
      <c r="G13" s="8">
        <v>585.4</v>
      </c>
      <c r="H13" s="8">
        <v>1789.1000000000001</v>
      </c>
      <c r="I13" s="8">
        <v>12098.3</v>
      </c>
      <c r="J13" s="8">
        <v>86</v>
      </c>
      <c r="K13" s="8">
        <v>43.4</v>
      </c>
      <c r="L13" s="8">
        <v>134.60000000000002</v>
      </c>
      <c r="M13" s="8">
        <v>889.5</v>
      </c>
      <c r="N13" s="8">
        <v>9.1999999999999886</v>
      </c>
      <c r="O13" s="8">
        <v>1324.3</v>
      </c>
      <c r="P13" s="8">
        <v>220.60000000000002</v>
      </c>
      <c r="Q13" s="8">
        <v>135.80000000000001</v>
      </c>
      <c r="R13" s="8">
        <v>768.9</v>
      </c>
      <c r="S13" s="8">
        <v>491.9</v>
      </c>
      <c r="T13" s="8">
        <v>0.1</v>
      </c>
      <c r="U13" s="8">
        <v>4.5</v>
      </c>
      <c r="V13" s="9">
        <v>13395.100000000002</v>
      </c>
    </row>
    <row r="14" spans="1:22" ht="13.5" customHeight="1">
      <c r="A14" s="97" t="s">
        <v>29</v>
      </c>
      <c r="B14" s="98">
        <v>-16004.7</v>
      </c>
      <c r="C14" s="98" t="s">
        <v>145</v>
      </c>
      <c r="D14" s="98" t="s">
        <v>145</v>
      </c>
      <c r="E14" s="98" t="s">
        <v>145</v>
      </c>
      <c r="F14" s="98" t="s">
        <v>145</v>
      </c>
      <c r="G14" s="98" t="s">
        <v>145</v>
      </c>
      <c r="H14" s="98" t="s">
        <v>145</v>
      </c>
      <c r="I14" s="98" t="s">
        <v>145</v>
      </c>
      <c r="J14" s="98" t="s">
        <v>145</v>
      </c>
      <c r="K14" s="98" t="s">
        <v>145</v>
      </c>
      <c r="L14" s="98">
        <v>96</v>
      </c>
      <c r="M14" s="98">
        <v>797.9</v>
      </c>
      <c r="N14" s="98">
        <v>110.1</v>
      </c>
      <c r="O14" s="98">
        <v>1149.0999999999999</v>
      </c>
      <c r="P14" s="98">
        <v>242.8</v>
      </c>
      <c r="Q14" s="98">
        <v>30.5</v>
      </c>
      <c r="R14" s="98">
        <v>20</v>
      </c>
      <c r="S14" s="98">
        <v>514.9</v>
      </c>
      <c r="T14" s="98" t="s">
        <v>145</v>
      </c>
      <c r="U14" s="98" t="s">
        <v>145</v>
      </c>
      <c r="V14" s="99" t="s">
        <v>145</v>
      </c>
    </row>
    <row r="15" spans="1:22" ht="13.5" customHeight="1">
      <c r="A15" s="97" t="s">
        <v>30</v>
      </c>
      <c r="B15" s="98" t="s">
        <v>145</v>
      </c>
      <c r="C15" s="98" t="s">
        <v>145</v>
      </c>
      <c r="D15" s="98" t="s">
        <v>145</v>
      </c>
      <c r="E15" s="98">
        <v>-5688.7</v>
      </c>
      <c r="F15" s="98">
        <v>-4762.8</v>
      </c>
      <c r="G15" s="98">
        <v>-464.8</v>
      </c>
      <c r="H15" s="98">
        <v>-2.2000000000000002</v>
      </c>
      <c r="I15" s="98">
        <v>-949.7</v>
      </c>
      <c r="J15" s="98" t="s">
        <v>145</v>
      </c>
      <c r="K15" s="98" t="s">
        <v>145</v>
      </c>
      <c r="L15" s="98" t="s">
        <v>145</v>
      </c>
      <c r="M15" s="98" t="s">
        <v>145</v>
      </c>
      <c r="N15" s="98" t="s">
        <v>145</v>
      </c>
      <c r="O15" s="98">
        <v>-259.60000000000002</v>
      </c>
      <c r="P15" s="98">
        <v>-36.6</v>
      </c>
      <c r="Q15" s="98" t="s">
        <v>145</v>
      </c>
      <c r="R15" s="98" t="s">
        <v>145</v>
      </c>
      <c r="S15" s="98" t="s">
        <v>145</v>
      </c>
      <c r="T15" s="98" t="s">
        <v>145</v>
      </c>
      <c r="U15" s="98" t="s">
        <v>145</v>
      </c>
      <c r="V15" s="99">
        <v>13113.8</v>
      </c>
    </row>
    <row r="16" spans="1:22" ht="13.5" customHeight="1">
      <c r="A16" s="97" t="s">
        <v>31</v>
      </c>
      <c r="B16" s="98" t="s">
        <v>145</v>
      </c>
      <c r="C16" s="98"/>
      <c r="D16" s="98" t="s">
        <v>145</v>
      </c>
      <c r="E16" s="98" t="s">
        <v>145</v>
      </c>
      <c r="F16" s="98">
        <v>-19.8</v>
      </c>
      <c r="G16" s="98">
        <v>-37.299999999999997</v>
      </c>
      <c r="H16" s="98">
        <v>-3.8</v>
      </c>
      <c r="I16" s="98">
        <v>-1233.5999999999999</v>
      </c>
      <c r="J16" s="98" t="s">
        <v>145</v>
      </c>
      <c r="K16" s="98" t="s">
        <v>145</v>
      </c>
      <c r="L16" s="98" t="s">
        <v>145</v>
      </c>
      <c r="M16" s="98" t="s">
        <v>145</v>
      </c>
      <c r="N16" s="98" t="s">
        <v>145</v>
      </c>
      <c r="O16" s="98">
        <v>-1.4</v>
      </c>
      <c r="P16" s="98" t="s">
        <v>145</v>
      </c>
      <c r="Q16" s="98" t="s">
        <v>145</v>
      </c>
      <c r="R16" s="98" t="s">
        <v>145</v>
      </c>
      <c r="S16" s="98" t="s">
        <v>145</v>
      </c>
      <c r="T16" s="98" t="s">
        <v>145</v>
      </c>
      <c r="U16" s="98" t="s">
        <v>145</v>
      </c>
      <c r="V16" s="99">
        <v>1613.4</v>
      </c>
    </row>
    <row r="17" spans="1:22" ht="13.5" customHeight="1">
      <c r="A17" s="97" t="s">
        <v>32</v>
      </c>
      <c r="B17" s="98" t="s">
        <v>145</v>
      </c>
      <c r="C17" s="98"/>
      <c r="D17" s="98" t="s">
        <v>145</v>
      </c>
      <c r="E17" s="98" t="s">
        <v>145</v>
      </c>
      <c r="F17" s="98" t="s">
        <v>145</v>
      </c>
      <c r="G17" s="98" t="s">
        <v>145</v>
      </c>
      <c r="H17" s="98" t="s">
        <v>145</v>
      </c>
      <c r="I17" s="98" t="s">
        <v>145</v>
      </c>
      <c r="J17" s="98">
        <v>-72.8</v>
      </c>
      <c r="K17" s="98" t="s">
        <v>145</v>
      </c>
      <c r="L17" s="98" t="s">
        <v>145</v>
      </c>
      <c r="M17" s="98">
        <v>92</v>
      </c>
      <c r="N17" s="98" t="s">
        <v>145</v>
      </c>
      <c r="O17" s="98" t="s">
        <v>145</v>
      </c>
      <c r="P17" s="98" t="s">
        <v>145</v>
      </c>
      <c r="Q17" s="98" t="s">
        <v>145</v>
      </c>
      <c r="R17" s="98" t="s">
        <v>145</v>
      </c>
      <c r="S17" s="98" t="s">
        <v>145</v>
      </c>
      <c r="T17" s="98" t="s">
        <v>145</v>
      </c>
      <c r="U17" s="98" t="s">
        <v>145</v>
      </c>
      <c r="V17" s="99" t="s">
        <v>145</v>
      </c>
    </row>
    <row r="18" spans="1:22" ht="13.5" customHeight="1">
      <c r="A18" s="97" t="s">
        <v>33</v>
      </c>
      <c r="B18" s="98" t="s">
        <v>145</v>
      </c>
      <c r="C18" s="98"/>
      <c r="D18" s="98" t="s">
        <v>145</v>
      </c>
      <c r="E18" s="98" t="s">
        <v>145</v>
      </c>
      <c r="F18" s="98" t="s">
        <v>145</v>
      </c>
      <c r="G18" s="98" t="s">
        <v>145</v>
      </c>
      <c r="H18" s="98" t="s">
        <v>145</v>
      </c>
      <c r="I18" s="98" t="s">
        <v>145</v>
      </c>
      <c r="J18" s="98">
        <v>-13.2</v>
      </c>
      <c r="K18" s="98" t="s">
        <v>145</v>
      </c>
      <c r="L18" s="98" t="s">
        <v>145</v>
      </c>
      <c r="M18" s="98" t="s">
        <v>145</v>
      </c>
      <c r="N18" s="98" t="s">
        <v>145</v>
      </c>
      <c r="O18" s="98">
        <v>15.1</v>
      </c>
      <c r="P18" s="98" t="s">
        <v>145</v>
      </c>
      <c r="Q18" s="98" t="s">
        <v>145</v>
      </c>
      <c r="R18" s="98" t="s">
        <v>145</v>
      </c>
      <c r="S18" s="98" t="s">
        <v>145</v>
      </c>
      <c r="T18" s="98" t="s">
        <v>145</v>
      </c>
      <c r="U18" s="98" t="s">
        <v>145</v>
      </c>
      <c r="V18" s="99" t="s">
        <v>145</v>
      </c>
    </row>
    <row r="19" spans="1:22" ht="13.5" customHeight="1">
      <c r="A19" s="100" t="s">
        <v>34</v>
      </c>
      <c r="B19" s="10">
        <v>-16004.7</v>
      </c>
      <c r="C19" s="10"/>
      <c r="D19" s="10"/>
      <c r="E19" s="10">
        <v>-5688.7</v>
      </c>
      <c r="F19" s="10">
        <v>-4782.6000000000004</v>
      </c>
      <c r="G19" s="10">
        <v>-502.1</v>
      </c>
      <c r="H19" s="10">
        <v>-6</v>
      </c>
      <c r="I19" s="10">
        <v>-2183.3000000000002</v>
      </c>
      <c r="J19" s="10">
        <v>-86</v>
      </c>
      <c r="K19" s="10"/>
      <c r="L19" s="10"/>
      <c r="M19" s="10"/>
      <c r="N19" s="10"/>
      <c r="O19" s="10">
        <v>-261</v>
      </c>
      <c r="P19" s="10">
        <v>-36.6</v>
      </c>
      <c r="Q19" s="10"/>
      <c r="R19" s="10"/>
      <c r="S19" s="10"/>
      <c r="T19" s="10"/>
      <c r="U19" s="10"/>
      <c r="V19" s="11"/>
    </row>
    <row r="20" spans="1:22" ht="13.5" customHeight="1">
      <c r="A20" s="97" t="s">
        <v>35</v>
      </c>
      <c r="B20" s="98" t="s">
        <v>145</v>
      </c>
      <c r="C20" s="98"/>
      <c r="D20" s="98">
        <v>25.5</v>
      </c>
      <c r="E20" s="98" t="s">
        <v>145</v>
      </c>
      <c r="F20" s="98" t="s">
        <v>145</v>
      </c>
      <c r="G20" s="98">
        <v>0.7</v>
      </c>
      <c r="H20" s="98" t="s">
        <v>145</v>
      </c>
      <c r="I20" s="98" t="s">
        <v>145</v>
      </c>
      <c r="J20" s="98" t="s">
        <v>145</v>
      </c>
      <c r="K20" s="98" t="s">
        <v>145</v>
      </c>
      <c r="L20" s="98">
        <v>2.6</v>
      </c>
      <c r="M20" s="98" t="s">
        <v>145</v>
      </c>
      <c r="N20" s="98" t="s">
        <v>145</v>
      </c>
      <c r="O20" s="98" t="s">
        <v>145</v>
      </c>
      <c r="P20" s="98">
        <v>9.6</v>
      </c>
      <c r="Q20" s="98">
        <v>30.5</v>
      </c>
      <c r="R20" s="98" t="s">
        <v>145</v>
      </c>
      <c r="S20" s="98">
        <v>491.9</v>
      </c>
      <c r="T20" s="98" t="s">
        <v>145</v>
      </c>
      <c r="U20" s="98" t="s">
        <v>145</v>
      </c>
      <c r="V20" s="99">
        <v>371.7</v>
      </c>
    </row>
    <row r="21" spans="1:22" ht="13.5" customHeight="1">
      <c r="A21" s="97" t="s">
        <v>36</v>
      </c>
      <c r="B21" s="98">
        <v>5.5</v>
      </c>
      <c r="C21" s="98"/>
      <c r="D21" s="98">
        <v>0.3</v>
      </c>
      <c r="E21" s="98" t="s">
        <v>145</v>
      </c>
      <c r="F21" s="98" t="s">
        <v>145</v>
      </c>
      <c r="G21" s="98" t="s">
        <v>145</v>
      </c>
      <c r="H21" s="98" t="s">
        <v>145</v>
      </c>
      <c r="I21" s="98">
        <v>479.9</v>
      </c>
      <c r="J21" s="98" t="s">
        <v>145</v>
      </c>
      <c r="K21" s="98" t="s">
        <v>145</v>
      </c>
      <c r="L21" s="98">
        <v>0.8</v>
      </c>
      <c r="M21" s="98">
        <v>4.3</v>
      </c>
      <c r="N21" s="98">
        <v>1</v>
      </c>
      <c r="O21" s="98">
        <v>0.1</v>
      </c>
      <c r="P21" s="98">
        <v>4.5</v>
      </c>
      <c r="Q21" s="98" t="s">
        <v>145</v>
      </c>
      <c r="R21" s="98">
        <v>0.8</v>
      </c>
      <c r="S21" s="98" t="s">
        <v>145</v>
      </c>
      <c r="T21" s="98" t="s">
        <v>145</v>
      </c>
      <c r="U21" s="98" t="s">
        <v>145</v>
      </c>
      <c r="V21" s="99">
        <v>1292.5999999999999</v>
      </c>
    </row>
    <row r="22" spans="1:22" ht="13.5" customHeight="1">
      <c r="A22" s="101" t="s">
        <v>37</v>
      </c>
      <c r="B22" s="10"/>
      <c r="C22" s="10"/>
      <c r="D22" s="10">
        <v>-0.10000000000000853</v>
      </c>
      <c r="E22" s="10"/>
      <c r="F22" s="10"/>
      <c r="G22" s="10"/>
      <c r="H22" s="10"/>
      <c r="I22" s="10"/>
      <c r="J22" s="10"/>
      <c r="K22" s="10"/>
      <c r="L22" s="10"/>
      <c r="M22" s="10">
        <v>0.10000000000002274</v>
      </c>
      <c r="N22" s="10"/>
      <c r="O22" s="10"/>
      <c r="P22" s="10"/>
      <c r="Q22" s="10">
        <v>-9.9999999999965894E-2</v>
      </c>
      <c r="R22" s="10"/>
      <c r="S22" s="10"/>
      <c r="T22" s="10"/>
      <c r="U22" s="10"/>
      <c r="V22" s="11">
        <v>2.4000000000014552</v>
      </c>
    </row>
    <row r="23" spans="1:22" ht="13.5" customHeight="1">
      <c r="A23" s="97" t="s">
        <v>39</v>
      </c>
      <c r="B23" s="98" t="s">
        <v>145</v>
      </c>
      <c r="C23" s="98" t="s">
        <v>145</v>
      </c>
      <c r="D23" s="98">
        <v>27.8</v>
      </c>
      <c r="E23" s="98" t="s">
        <v>145</v>
      </c>
      <c r="F23" s="98" t="s">
        <v>145</v>
      </c>
      <c r="G23" s="98">
        <v>68.599999999999994</v>
      </c>
      <c r="H23" s="98">
        <v>1050</v>
      </c>
      <c r="I23" s="98">
        <v>54.8</v>
      </c>
      <c r="J23" s="98" t="s">
        <v>145</v>
      </c>
      <c r="K23" s="98" t="s">
        <v>145</v>
      </c>
      <c r="L23" s="98">
        <v>107.5</v>
      </c>
      <c r="M23" s="98">
        <v>0.4</v>
      </c>
      <c r="N23" s="98">
        <v>3.2</v>
      </c>
      <c r="O23" s="98">
        <v>6.3</v>
      </c>
      <c r="P23" s="98">
        <v>9.1</v>
      </c>
      <c r="Q23" s="98" t="s">
        <v>145</v>
      </c>
      <c r="R23" s="98" t="s">
        <v>145</v>
      </c>
      <c r="S23" s="98" t="s">
        <v>145</v>
      </c>
      <c r="T23" s="98" t="s">
        <v>145</v>
      </c>
      <c r="U23" s="98">
        <v>4.5</v>
      </c>
      <c r="V23" s="99">
        <v>4691.7</v>
      </c>
    </row>
    <row r="24" spans="1:22" ht="13.5" customHeight="1">
      <c r="A24" s="97" t="s">
        <v>40</v>
      </c>
      <c r="B24" s="98" t="s">
        <v>145</v>
      </c>
      <c r="C24" s="98" t="s">
        <v>145</v>
      </c>
      <c r="D24" s="98">
        <v>17.8</v>
      </c>
      <c r="E24" s="98" t="s">
        <v>145</v>
      </c>
      <c r="F24" s="98" t="s">
        <v>145</v>
      </c>
      <c r="G24" s="98">
        <v>12</v>
      </c>
      <c r="H24" s="98">
        <v>81.900000000000006</v>
      </c>
      <c r="I24" s="98" t="s">
        <v>145</v>
      </c>
      <c r="J24" s="98" t="s">
        <v>145</v>
      </c>
      <c r="K24" s="98" t="s">
        <v>145</v>
      </c>
      <c r="L24" s="98">
        <v>8.8000000000000007</v>
      </c>
      <c r="M24" s="98">
        <v>1.5</v>
      </c>
      <c r="N24" s="98">
        <v>0</v>
      </c>
      <c r="O24" s="98">
        <v>5.5</v>
      </c>
      <c r="P24" s="98">
        <v>6.2</v>
      </c>
      <c r="Q24" s="98" t="s">
        <v>145</v>
      </c>
      <c r="R24" s="98" t="s">
        <v>145</v>
      </c>
      <c r="S24" s="98" t="s">
        <v>145</v>
      </c>
      <c r="T24" s="98" t="s">
        <v>145</v>
      </c>
      <c r="U24" s="98">
        <v>0</v>
      </c>
      <c r="V24" s="99">
        <v>3241.4</v>
      </c>
    </row>
    <row r="25" spans="1:22" ht="13.5" customHeight="1">
      <c r="A25" s="97" t="s">
        <v>41</v>
      </c>
      <c r="B25" s="98" t="s">
        <v>145</v>
      </c>
      <c r="C25" s="98" t="s">
        <v>145</v>
      </c>
      <c r="D25" s="98" t="s">
        <v>145</v>
      </c>
      <c r="E25" s="98" t="s">
        <v>145</v>
      </c>
      <c r="F25" s="98" t="s">
        <v>145</v>
      </c>
      <c r="G25" s="98" t="s">
        <v>145</v>
      </c>
      <c r="H25" s="98" t="s">
        <v>145</v>
      </c>
      <c r="I25" s="98" t="s">
        <v>145</v>
      </c>
      <c r="J25" s="98" t="s">
        <v>145</v>
      </c>
      <c r="K25" s="98" t="s">
        <v>145</v>
      </c>
      <c r="L25" s="98" t="s">
        <v>145</v>
      </c>
      <c r="M25" s="98">
        <v>877.1</v>
      </c>
      <c r="N25" s="98">
        <v>2.6</v>
      </c>
      <c r="O25" s="98">
        <v>874.2</v>
      </c>
      <c r="P25" s="98">
        <v>0.1</v>
      </c>
      <c r="Q25" s="98" t="s">
        <v>145</v>
      </c>
      <c r="R25" s="98" t="s">
        <v>145</v>
      </c>
      <c r="S25" s="98" t="s">
        <v>145</v>
      </c>
      <c r="T25" s="98" t="s">
        <v>145</v>
      </c>
      <c r="U25" s="98" t="s">
        <v>145</v>
      </c>
      <c r="V25" s="99">
        <v>9</v>
      </c>
    </row>
    <row r="26" spans="1:22" ht="13.5" customHeight="1">
      <c r="A26" s="97" t="s">
        <v>42</v>
      </c>
      <c r="B26" s="98" t="s">
        <v>145</v>
      </c>
      <c r="C26" s="98">
        <v>5.7</v>
      </c>
      <c r="D26" s="98">
        <v>15.3</v>
      </c>
      <c r="E26" s="98" t="s">
        <v>145</v>
      </c>
      <c r="F26" s="98" t="s">
        <v>145</v>
      </c>
      <c r="G26" s="98">
        <v>2</v>
      </c>
      <c r="H26" s="98">
        <v>595.20000000000005</v>
      </c>
      <c r="I26" s="98">
        <v>9380.2999999999993</v>
      </c>
      <c r="J26" s="98" t="s">
        <v>145</v>
      </c>
      <c r="K26" s="98">
        <v>43.4</v>
      </c>
      <c r="L26" s="98">
        <v>8.1</v>
      </c>
      <c r="M26" s="98">
        <v>1.2</v>
      </c>
      <c r="N26" s="98" t="s">
        <v>145</v>
      </c>
      <c r="O26" s="98">
        <v>20.2</v>
      </c>
      <c r="P26" s="98">
        <v>154.19999999999999</v>
      </c>
      <c r="Q26" s="98">
        <v>104.3</v>
      </c>
      <c r="R26" s="98" t="s">
        <v>145</v>
      </c>
      <c r="S26" s="98" t="s">
        <v>145</v>
      </c>
      <c r="T26" s="98">
        <v>0.1</v>
      </c>
      <c r="U26" s="98" t="s">
        <v>145</v>
      </c>
      <c r="V26" s="99">
        <v>3491.3</v>
      </c>
    </row>
    <row r="27" spans="1:22" ht="13.5" customHeight="1">
      <c r="A27" s="97" t="s">
        <v>168</v>
      </c>
      <c r="B27" s="98"/>
      <c r="C27" s="98" t="s">
        <v>145</v>
      </c>
      <c r="D27" s="98" t="s">
        <v>145</v>
      </c>
      <c r="E27" s="98" t="s">
        <v>145</v>
      </c>
      <c r="F27" s="98" t="s">
        <v>145</v>
      </c>
      <c r="G27" s="98" t="s">
        <v>145</v>
      </c>
      <c r="H27" s="98">
        <v>56</v>
      </c>
      <c r="I27" s="98" t="s">
        <v>145</v>
      </c>
      <c r="J27" s="98" t="s">
        <v>145</v>
      </c>
      <c r="K27" s="98" t="s">
        <v>145</v>
      </c>
      <c r="L27" s="98">
        <v>6.8</v>
      </c>
      <c r="M27" s="98">
        <v>3.9</v>
      </c>
      <c r="N27" s="98">
        <v>0.7</v>
      </c>
      <c r="O27" s="98">
        <v>156.80000000000001</v>
      </c>
      <c r="P27" s="98">
        <v>0.3</v>
      </c>
      <c r="Q27" s="98" t="s">
        <v>145</v>
      </c>
      <c r="R27" s="98" t="s">
        <v>145</v>
      </c>
      <c r="S27" s="98" t="s">
        <v>145</v>
      </c>
      <c r="T27" s="98" t="s">
        <v>145</v>
      </c>
      <c r="U27" s="98" t="s">
        <v>145</v>
      </c>
      <c r="V27" s="99">
        <v>295</v>
      </c>
    </row>
    <row r="28" spans="1:22" ht="13.5" customHeight="1">
      <c r="A28" s="97" t="s">
        <v>43</v>
      </c>
      <c r="B28" s="98"/>
      <c r="C28" s="98" t="s">
        <v>145</v>
      </c>
      <c r="D28" s="98" t="s">
        <v>145</v>
      </c>
      <c r="E28" s="98"/>
      <c r="F28" s="98"/>
      <c r="G28" s="98" t="s">
        <v>145</v>
      </c>
      <c r="H28" s="98" t="s">
        <v>145</v>
      </c>
      <c r="I28" s="98" t="s">
        <v>145</v>
      </c>
      <c r="J28" s="98"/>
      <c r="K28" s="98" t="s">
        <v>145</v>
      </c>
      <c r="L28" s="98" t="s">
        <v>145</v>
      </c>
      <c r="M28" s="98" t="s">
        <v>145</v>
      </c>
      <c r="N28" s="98" t="s">
        <v>145</v>
      </c>
      <c r="O28" s="98" t="s">
        <v>145</v>
      </c>
      <c r="P28" s="98" t="s">
        <v>145</v>
      </c>
      <c r="Q28" s="98" t="s">
        <v>145</v>
      </c>
      <c r="R28" s="98"/>
      <c r="S28" s="98"/>
      <c r="T28" s="98" t="s">
        <v>145</v>
      </c>
      <c r="U28" s="98" t="s">
        <v>145</v>
      </c>
      <c r="V28" s="99" t="s">
        <v>145</v>
      </c>
    </row>
    <row r="29" spans="1:22" ht="13.5" customHeight="1">
      <c r="A29" s="101" t="s">
        <v>44</v>
      </c>
      <c r="B29" s="10"/>
      <c r="C29" s="10">
        <v>5.7</v>
      </c>
      <c r="D29" s="10">
        <v>60.900000000000006</v>
      </c>
      <c r="E29" s="10"/>
      <c r="F29" s="10"/>
      <c r="G29" s="10">
        <v>82.6</v>
      </c>
      <c r="H29" s="10">
        <v>1783.1000000000001</v>
      </c>
      <c r="I29" s="10">
        <v>9435.0999999999985</v>
      </c>
      <c r="J29" s="10"/>
      <c r="K29" s="10">
        <v>43.4</v>
      </c>
      <c r="L29" s="10">
        <v>131.19999999999999</v>
      </c>
      <c r="M29" s="10">
        <v>884.1</v>
      </c>
      <c r="N29" s="10">
        <v>6.5000000000000009</v>
      </c>
      <c r="O29" s="10">
        <v>1063</v>
      </c>
      <c r="P29" s="10">
        <v>169.9</v>
      </c>
      <c r="Q29" s="10">
        <v>104.3</v>
      </c>
      <c r="R29" s="10"/>
      <c r="S29" s="10"/>
      <c r="T29" s="10">
        <v>0.1</v>
      </c>
      <c r="U29" s="10">
        <v>4.5</v>
      </c>
      <c r="V29" s="11">
        <v>11728.400000000001</v>
      </c>
    </row>
    <row r="30" spans="1:22" ht="13.5" customHeight="1">
      <c r="A30" s="97" t="s">
        <v>45</v>
      </c>
      <c r="B30" s="98"/>
      <c r="C30" s="98">
        <v>4.8</v>
      </c>
      <c r="D30" s="98" t="s">
        <v>145</v>
      </c>
      <c r="E30" s="98"/>
      <c r="F30" s="98"/>
      <c r="G30" s="98" t="s">
        <v>145</v>
      </c>
      <c r="H30" s="98" t="s">
        <v>145</v>
      </c>
      <c r="I30" s="98" t="s">
        <v>145</v>
      </c>
      <c r="J30" s="98"/>
      <c r="K30" s="98" t="s">
        <v>145</v>
      </c>
      <c r="L30" s="98" t="s">
        <v>145</v>
      </c>
      <c r="M30" s="98">
        <v>1</v>
      </c>
      <c r="N30" s="98">
        <v>1.7</v>
      </c>
      <c r="O30" s="98">
        <v>0.2</v>
      </c>
      <c r="P30" s="98" t="s">
        <v>145</v>
      </c>
      <c r="Q30" s="98">
        <v>1.1000000000000001</v>
      </c>
      <c r="R30" s="98">
        <v>768.1</v>
      </c>
      <c r="S30" s="98" t="s">
        <v>145</v>
      </c>
      <c r="T30" s="98" t="s">
        <v>145</v>
      </c>
      <c r="U30" s="98" t="s">
        <v>145</v>
      </c>
      <c r="V30" s="99" t="s">
        <v>145</v>
      </c>
    </row>
    <row r="31" spans="1:22" ht="13.5" customHeight="1">
      <c r="A31" s="102" t="s">
        <v>46</v>
      </c>
      <c r="B31" s="12"/>
      <c r="C31" s="12">
        <v>10.5</v>
      </c>
      <c r="D31" s="12">
        <v>60.900000000000006</v>
      </c>
      <c r="E31" s="12"/>
      <c r="F31" s="12"/>
      <c r="G31" s="12">
        <v>82.6</v>
      </c>
      <c r="H31" s="12">
        <v>1783.1000000000001</v>
      </c>
      <c r="I31" s="12">
        <v>9435.0999999999985</v>
      </c>
      <c r="J31" s="12"/>
      <c r="K31" s="12">
        <v>43.4</v>
      </c>
      <c r="L31" s="12">
        <v>131.19999999999999</v>
      </c>
      <c r="M31" s="12">
        <v>885.1</v>
      </c>
      <c r="N31" s="12">
        <v>8.2000000000000011</v>
      </c>
      <c r="O31" s="12">
        <v>1063.2</v>
      </c>
      <c r="P31" s="12">
        <v>169.9</v>
      </c>
      <c r="Q31" s="12">
        <v>105.39999999999999</v>
      </c>
      <c r="R31" s="12">
        <v>768.1</v>
      </c>
      <c r="S31" s="12"/>
      <c r="T31" s="12">
        <v>0.1</v>
      </c>
      <c r="U31" s="12">
        <v>4.5</v>
      </c>
      <c r="V31" s="13">
        <v>11728.400000000001</v>
      </c>
    </row>
    <row r="32" spans="1:22">
      <c r="A32" s="28"/>
    </row>
    <row r="33" spans="1:1">
      <c r="A33" s="14"/>
    </row>
    <row r="34" spans="1:1">
      <c r="A34" s="3"/>
    </row>
    <row r="35" spans="1:1">
      <c r="A35" s="3"/>
    </row>
  </sheetData>
  <pageMargins left="0.25" right="0.25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"/>
  <cols>
    <col min="1" max="1" width="30.7109375" style="2" customWidth="1"/>
    <col min="2" max="8" width="8.7109375" style="2" customWidth="1"/>
    <col min="9" max="9" width="9.140625" style="2" bestFit="1" customWidth="1"/>
    <col min="10" max="10" width="8.7109375" style="2" customWidth="1"/>
    <col min="11" max="11" width="9.140625" style="2" bestFit="1" customWidth="1"/>
    <col min="12" max="13" width="8.7109375" style="2" customWidth="1"/>
    <col min="14" max="14" width="9.28515625" style="2" customWidth="1"/>
    <col min="15" max="21" width="8.7109375" style="2" customWidth="1"/>
    <col min="22" max="22" width="9.140625" style="2" bestFit="1" customWidth="1"/>
    <col min="23" max="23" width="9.140625" style="111" bestFit="1" customWidth="1"/>
    <col min="24" max="16384" width="11.42578125" style="2"/>
  </cols>
  <sheetData>
    <row r="1" spans="1:23" ht="14.25">
      <c r="A1" s="1" t="s">
        <v>47</v>
      </c>
    </row>
    <row r="2" spans="1:23">
      <c r="A2" s="3"/>
    </row>
    <row r="3" spans="1:23" ht="14.25">
      <c r="A3" s="1">
        <v>2022</v>
      </c>
      <c r="B3" s="4"/>
      <c r="C3" s="4"/>
      <c r="D3" s="4"/>
      <c r="E3" s="4"/>
      <c r="P3" s="4"/>
      <c r="Q3" s="4"/>
      <c r="R3" s="4"/>
      <c r="S3" s="4"/>
      <c r="T3" s="4"/>
      <c r="U3" s="4"/>
    </row>
    <row r="4" spans="1:2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116"/>
    </row>
    <row r="5" spans="1:23" ht="30" customHeight="1">
      <c r="A5" s="117"/>
      <c r="B5" s="29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6</v>
      </c>
      <c r="I5" s="30" t="s">
        <v>7</v>
      </c>
      <c r="J5" s="30" t="s">
        <v>8</v>
      </c>
      <c r="K5" s="30" t="s">
        <v>148</v>
      </c>
      <c r="L5" s="30" t="s">
        <v>9</v>
      </c>
      <c r="M5" s="30" t="s">
        <v>10</v>
      </c>
      <c r="N5" s="30" t="s">
        <v>11</v>
      </c>
      <c r="O5" s="30" t="s">
        <v>87</v>
      </c>
      <c r="P5" s="30" t="s">
        <v>88</v>
      </c>
      <c r="Q5" s="30" t="s">
        <v>12</v>
      </c>
      <c r="R5" s="30" t="s">
        <v>13</v>
      </c>
      <c r="S5" s="30" t="s">
        <v>14</v>
      </c>
      <c r="T5" s="30" t="s">
        <v>15</v>
      </c>
      <c r="U5" s="30" t="s">
        <v>16</v>
      </c>
      <c r="V5" s="31" t="s">
        <v>17</v>
      </c>
      <c r="W5" s="31" t="s">
        <v>100</v>
      </c>
    </row>
    <row r="6" spans="1:23" ht="13.5" customHeight="1">
      <c r="A6" s="118"/>
      <c r="B6" s="6" t="s">
        <v>91</v>
      </c>
      <c r="C6" s="119" t="s">
        <v>91</v>
      </c>
      <c r="D6" s="119" t="s">
        <v>91</v>
      </c>
      <c r="E6" s="119" t="s">
        <v>91</v>
      </c>
      <c r="F6" s="119" t="s">
        <v>91</v>
      </c>
      <c r="G6" s="119" t="s">
        <v>91</v>
      </c>
      <c r="H6" s="119" t="s">
        <v>91</v>
      </c>
      <c r="I6" s="119" t="s">
        <v>91</v>
      </c>
      <c r="J6" s="119" t="s">
        <v>91</v>
      </c>
      <c r="K6" s="119" t="s">
        <v>91</v>
      </c>
      <c r="L6" s="119" t="s">
        <v>91</v>
      </c>
      <c r="M6" s="119" t="s">
        <v>91</v>
      </c>
      <c r="N6" s="119" t="s">
        <v>91</v>
      </c>
      <c r="O6" s="119" t="s">
        <v>91</v>
      </c>
      <c r="P6" s="119" t="s">
        <v>91</v>
      </c>
      <c r="Q6" s="119" t="s">
        <v>91</v>
      </c>
      <c r="R6" s="119" t="s">
        <v>91</v>
      </c>
      <c r="S6" s="119" t="s">
        <v>91</v>
      </c>
      <c r="T6" s="119" t="s">
        <v>91</v>
      </c>
      <c r="U6" s="119" t="s">
        <v>91</v>
      </c>
      <c r="V6" s="113" t="s">
        <v>91</v>
      </c>
      <c r="W6" s="120" t="s">
        <v>91</v>
      </c>
    </row>
    <row r="7" spans="1:23" ht="13.5" customHeight="1">
      <c r="A7" s="7" t="s">
        <v>23</v>
      </c>
      <c r="B7" s="114" t="s">
        <v>145</v>
      </c>
      <c r="C7" s="114" t="s">
        <v>145</v>
      </c>
      <c r="D7" s="114" t="s">
        <v>145</v>
      </c>
      <c r="E7" s="114">
        <v>489.2</v>
      </c>
      <c r="F7" s="114">
        <v>411.3</v>
      </c>
      <c r="G7" s="114">
        <v>50.400000000000006</v>
      </c>
      <c r="H7" s="114">
        <v>483.00000000000006</v>
      </c>
      <c r="I7" s="114">
        <v>1675.7999999999997</v>
      </c>
      <c r="J7" s="114">
        <v>59.2</v>
      </c>
      <c r="K7" s="114">
        <v>6</v>
      </c>
      <c r="L7" s="114">
        <v>105</v>
      </c>
      <c r="M7" s="114">
        <v>668</v>
      </c>
      <c r="N7" s="114">
        <v>91.4</v>
      </c>
      <c r="O7" s="114">
        <v>995.6</v>
      </c>
      <c r="P7" s="114">
        <v>224.8</v>
      </c>
      <c r="Q7" s="114">
        <v>28.6</v>
      </c>
      <c r="R7" s="114">
        <v>2.8</v>
      </c>
      <c r="S7" s="114">
        <v>71.5</v>
      </c>
      <c r="T7" s="114" t="s">
        <v>145</v>
      </c>
      <c r="U7" s="114" t="s">
        <v>145</v>
      </c>
      <c r="V7" s="121">
        <v>1266.5999999999999</v>
      </c>
      <c r="W7" s="122"/>
    </row>
    <row r="8" spans="1:23" ht="13.5" customHeight="1">
      <c r="A8" s="123" t="s">
        <v>24</v>
      </c>
      <c r="B8" s="115">
        <v>2092.5</v>
      </c>
      <c r="C8" s="115">
        <v>7.4</v>
      </c>
      <c r="D8" s="115">
        <v>71.900000000000006</v>
      </c>
      <c r="E8" s="115" t="s">
        <v>145</v>
      </c>
      <c r="F8" s="115" t="s">
        <v>145</v>
      </c>
      <c r="G8" s="115" t="s">
        <v>145</v>
      </c>
      <c r="H8" s="115" t="s">
        <v>145</v>
      </c>
      <c r="I8" s="115">
        <v>3.2</v>
      </c>
      <c r="J8" s="115" t="s">
        <v>145</v>
      </c>
      <c r="K8" s="115" t="s">
        <v>145</v>
      </c>
      <c r="L8" s="115">
        <v>44.2</v>
      </c>
      <c r="M8" s="115">
        <v>26.7</v>
      </c>
      <c r="N8" s="115">
        <v>0.4</v>
      </c>
      <c r="O8" s="115">
        <v>245.6</v>
      </c>
      <c r="P8" s="115">
        <v>22.8</v>
      </c>
      <c r="Q8" s="115">
        <v>54.2</v>
      </c>
      <c r="R8" s="115">
        <v>109.1</v>
      </c>
      <c r="S8" s="115" t="s">
        <v>145</v>
      </c>
      <c r="T8" s="115">
        <v>0.1</v>
      </c>
      <c r="U8" s="115">
        <v>3.4</v>
      </c>
      <c r="V8" s="112">
        <v>7.2</v>
      </c>
      <c r="W8" s="124"/>
    </row>
    <row r="9" spans="1:23" ht="13.5" customHeight="1">
      <c r="A9" s="123" t="s">
        <v>25</v>
      </c>
      <c r="B9" s="115" t="s">
        <v>145</v>
      </c>
      <c r="C9" s="115" t="s">
        <v>145</v>
      </c>
      <c r="D9" s="115" t="s">
        <v>145</v>
      </c>
      <c r="E9" s="115" t="s">
        <v>145</v>
      </c>
      <c r="F9" s="115" t="s">
        <v>145</v>
      </c>
      <c r="G9" s="115" t="s">
        <v>145</v>
      </c>
      <c r="H9" s="115" t="s">
        <v>145</v>
      </c>
      <c r="I9" s="115" t="s">
        <v>145</v>
      </c>
      <c r="J9" s="115" t="s">
        <v>145</v>
      </c>
      <c r="K9" s="115" t="s">
        <v>145</v>
      </c>
      <c r="L9" s="115">
        <v>0.7</v>
      </c>
      <c r="M9" s="115">
        <v>0.4</v>
      </c>
      <c r="N9" s="115" t="s">
        <v>145</v>
      </c>
      <c r="O9" s="115">
        <v>7.6</v>
      </c>
      <c r="P9" s="115" t="s">
        <v>145</v>
      </c>
      <c r="Q9" s="115" t="s">
        <v>145</v>
      </c>
      <c r="R9" s="115">
        <v>0.2</v>
      </c>
      <c r="S9" s="115" t="s">
        <v>145</v>
      </c>
      <c r="T9" s="115" t="s">
        <v>145</v>
      </c>
      <c r="U9" s="115" t="s">
        <v>145</v>
      </c>
      <c r="V9" s="112">
        <v>121.8</v>
      </c>
      <c r="W9" s="124"/>
    </row>
    <row r="10" spans="1:23" ht="13.5" customHeight="1">
      <c r="A10" s="123" t="s">
        <v>86</v>
      </c>
      <c r="B10" s="115" t="s">
        <v>145</v>
      </c>
      <c r="C10" s="115" t="s">
        <v>145</v>
      </c>
      <c r="D10" s="115" t="s">
        <v>145</v>
      </c>
      <c r="E10" s="115" t="s">
        <v>145</v>
      </c>
      <c r="F10" s="115" t="s">
        <v>145</v>
      </c>
      <c r="G10" s="115" t="s">
        <v>145</v>
      </c>
      <c r="H10" s="115" t="s">
        <v>145</v>
      </c>
      <c r="I10" s="115" t="s">
        <v>145</v>
      </c>
      <c r="J10" s="115" t="s">
        <v>145</v>
      </c>
      <c r="K10" s="115" t="s">
        <v>145</v>
      </c>
      <c r="L10" s="115" t="s">
        <v>145</v>
      </c>
      <c r="M10" s="115" t="s">
        <v>145</v>
      </c>
      <c r="N10" s="115">
        <v>76</v>
      </c>
      <c r="O10" s="115">
        <v>75.099999999999994</v>
      </c>
      <c r="P10" s="115">
        <v>21.2</v>
      </c>
      <c r="Q10" s="115" t="s">
        <v>145</v>
      </c>
      <c r="R10" s="115" t="s">
        <v>145</v>
      </c>
      <c r="S10" s="115" t="s">
        <v>145</v>
      </c>
      <c r="T10" s="115" t="s">
        <v>145</v>
      </c>
      <c r="U10" s="115" t="s">
        <v>145</v>
      </c>
      <c r="V10" s="112" t="s">
        <v>145</v>
      </c>
      <c r="W10" s="124"/>
    </row>
    <row r="11" spans="1:23" ht="13.5" customHeight="1">
      <c r="A11" s="123" t="s">
        <v>26</v>
      </c>
      <c r="B11" s="115">
        <v>49.9</v>
      </c>
      <c r="C11" s="115" t="s">
        <v>145</v>
      </c>
      <c r="D11" s="115" t="s">
        <v>145</v>
      </c>
      <c r="E11" s="115" t="s">
        <v>145</v>
      </c>
      <c r="F11" s="115" t="s">
        <v>145</v>
      </c>
      <c r="G11" s="115" t="s">
        <v>145</v>
      </c>
      <c r="H11" s="115" t="s">
        <v>145</v>
      </c>
      <c r="I11" s="115" t="s">
        <v>145</v>
      </c>
      <c r="J11" s="115" t="s">
        <v>145</v>
      </c>
      <c r="K11" s="115" t="s">
        <v>145</v>
      </c>
      <c r="L11" s="115">
        <v>-1.4</v>
      </c>
      <c r="M11" s="115">
        <v>-25.7</v>
      </c>
      <c r="N11" s="115">
        <v>-8.1</v>
      </c>
      <c r="O11" s="115">
        <v>-25.8</v>
      </c>
      <c r="P11" s="115">
        <v>-22.2</v>
      </c>
      <c r="Q11" s="115">
        <v>30.1</v>
      </c>
      <c r="R11" s="115">
        <v>-5</v>
      </c>
      <c r="S11" s="115" t="s">
        <v>145</v>
      </c>
      <c r="T11" s="115" t="s">
        <v>145</v>
      </c>
      <c r="U11" s="115" t="s">
        <v>145</v>
      </c>
      <c r="V11" s="112" t="s">
        <v>145</v>
      </c>
      <c r="W11" s="124"/>
    </row>
    <row r="12" spans="1:23" ht="13.5" customHeight="1">
      <c r="A12" s="123" t="s">
        <v>27</v>
      </c>
      <c r="B12" s="115" t="s">
        <v>145</v>
      </c>
      <c r="C12" s="115" t="s">
        <v>145</v>
      </c>
      <c r="D12" s="115" t="s">
        <v>145</v>
      </c>
      <c r="E12" s="115" t="s">
        <v>145</v>
      </c>
      <c r="F12" s="115" t="s">
        <v>145</v>
      </c>
      <c r="G12" s="115" t="s">
        <v>145</v>
      </c>
      <c r="H12" s="115" t="s">
        <v>145</v>
      </c>
      <c r="I12" s="115" t="s">
        <v>145</v>
      </c>
      <c r="J12" s="115" t="s">
        <v>145</v>
      </c>
      <c r="K12" s="115" t="s">
        <v>145</v>
      </c>
      <c r="L12" s="115" t="s">
        <v>145</v>
      </c>
      <c r="M12" s="115" t="s">
        <v>145</v>
      </c>
      <c r="N12" s="115" t="s">
        <v>145</v>
      </c>
      <c r="O12" s="115" t="s">
        <v>145</v>
      </c>
      <c r="P12" s="115" t="s">
        <v>145</v>
      </c>
      <c r="Q12" s="115" t="s">
        <v>145</v>
      </c>
      <c r="R12" s="115" t="s">
        <v>145</v>
      </c>
      <c r="S12" s="115">
        <v>3.2</v>
      </c>
      <c r="T12" s="115" t="s">
        <v>145</v>
      </c>
      <c r="U12" s="115" t="s">
        <v>145</v>
      </c>
      <c r="V12" s="112" t="s">
        <v>145</v>
      </c>
      <c r="W12" s="124"/>
    </row>
    <row r="13" spans="1:23" ht="13.5" customHeight="1">
      <c r="A13" s="125" t="s">
        <v>28</v>
      </c>
      <c r="B13" s="8">
        <v>2142.4</v>
      </c>
      <c r="C13" s="8">
        <v>7.4</v>
      </c>
      <c r="D13" s="8">
        <v>71.900000000000006</v>
      </c>
      <c r="E13" s="8">
        <v>489.2</v>
      </c>
      <c r="F13" s="8">
        <v>411.3</v>
      </c>
      <c r="G13" s="8">
        <v>50.400000000000006</v>
      </c>
      <c r="H13" s="8">
        <v>483.00000000000006</v>
      </c>
      <c r="I13" s="8">
        <v>1678.9999999999998</v>
      </c>
      <c r="J13" s="8">
        <v>59.2</v>
      </c>
      <c r="K13" s="8">
        <v>6</v>
      </c>
      <c r="L13" s="8">
        <v>147.1</v>
      </c>
      <c r="M13" s="8">
        <v>668.6</v>
      </c>
      <c r="N13" s="8">
        <v>7.7000000000000171</v>
      </c>
      <c r="O13" s="8">
        <v>1132.7</v>
      </c>
      <c r="P13" s="8">
        <v>204.20000000000005</v>
      </c>
      <c r="Q13" s="8">
        <v>112.9</v>
      </c>
      <c r="R13" s="8">
        <v>106.69999999999999</v>
      </c>
      <c r="S13" s="8">
        <v>68.3</v>
      </c>
      <c r="T13" s="8">
        <v>0.1</v>
      </c>
      <c r="U13" s="8">
        <v>3.4</v>
      </c>
      <c r="V13" s="9">
        <v>1152</v>
      </c>
      <c r="W13" s="9"/>
    </row>
    <row r="14" spans="1:23" ht="13.5" customHeight="1">
      <c r="A14" s="123" t="s">
        <v>29</v>
      </c>
      <c r="B14" s="115">
        <v>-2141.6999999999998</v>
      </c>
      <c r="C14" s="115" t="s">
        <v>145</v>
      </c>
      <c r="D14" s="115" t="s">
        <v>145</v>
      </c>
      <c r="E14" s="115" t="s">
        <v>145</v>
      </c>
      <c r="F14" s="115" t="s">
        <v>145</v>
      </c>
      <c r="G14" s="115" t="s">
        <v>145</v>
      </c>
      <c r="H14" s="115" t="s">
        <v>145</v>
      </c>
      <c r="I14" s="115" t="s">
        <v>145</v>
      </c>
      <c r="J14" s="115" t="s">
        <v>145</v>
      </c>
      <c r="K14" s="115" t="s">
        <v>145</v>
      </c>
      <c r="L14" s="115">
        <v>105</v>
      </c>
      <c r="M14" s="115">
        <v>621.4</v>
      </c>
      <c r="N14" s="115">
        <v>91.4</v>
      </c>
      <c r="O14" s="115">
        <v>983</v>
      </c>
      <c r="P14" s="115">
        <v>224.8</v>
      </c>
      <c r="Q14" s="115">
        <v>28.6</v>
      </c>
      <c r="R14" s="115">
        <v>2.8</v>
      </c>
      <c r="S14" s="115">
        <v>71.5</v>
      </c>
      <c r="T14" s="115" t="s">
        <v>145</v>
      </c>
      <c r="U14" s="115" t="s">
        <v>145</v>
      </c>
      <c r="V14" s="112" t="s">
        <v>145</v>
      </c>
      <c r="W14" s="124"/>
    </row>
    <row r="15" spans="1:23" ht="13.5" customHeight="1">
      <c r="A15" s="123" t="s">
        <v>30</v>
      </c>
      <c r="B15" s="115" t="s">
        <v>145</v>
      </c>
      <c r="C15" s="115" t="s">
        <v>145</v>
      </c>
      <c r="D15" s="115" t="s">
        <v>145</v>
      </c>
      <c r="E15" s="115">
        <v>-489.2</v>
      </c>
      <c r="F15" s="115">
        <v>-409.6</v>
      </c>
      <c r="G15" s="115">
        <v>-40</v>
      </c>
      <c r="H15" s="115">
        <v>-0.6</v>
      </c>
      <c r="I15" s="115">
        <v>-131.80000000000001</v>
      </c>
      <c r="J15" s="115" t="s">
        <v>145</v>
      </c>
      <c r="K15" s="115" t="s">
        <v>145</v>
      </c>
      <c r="L15" s="115" t="s">
        <v>145</v>
      </c>
      <c r="M15" s="115" t="s">
        <v>145</v>
      </c>
      <c r="N15" s="115" t="s">
        <v>145</v>
      </c>
      <c r="O15" s="115">
        <v>-222.1</v>
      </c>
      <c r="P15" s="115">
        <v>-33.9</v>
      </c>
      <c r="Q15" s="115" t="s">
        <v>145</v>
      </c>
      <c r="R15" s="115" t="s">
        <v>145</v>
      </c>
      <c r="S15" s="115" t="s">
        <v>145</v>
      </c>
      <c r="T15" s="115" t="s">
        <v>145</v>
      </c>
      <c r="U15" s="115" t="s">
        <v>145</v>
      </c>
      <c r="V15" s="112">
        <v>1127.8</v>
      </c>
      <c r="W15" s="124"/>
    </row>
    <row r="16" spans="1:23" ht="13.5" customHeight="1">
      <c r="A16" s="123" t="s">
        <v>31</v>
      </c>
      <c r="B16" s="115" t="s">
        <v>145</v>
      </c>
      <c r="C16" s="115" t="s">
        <v>145</v>
      </c>
      <c r="D16" s="115" t="s">
        <v>145</v>
      </c>
      <c r="E16" s="115" t="s">
        <v>145</v>
      </c>
      <c r="F16" s="115">
        <v>-1.7</v>
      </c>
      <c r="G16" s="115">
        <v>-3.2</v>
      </c>
      <c r="H16" s="115">
        <v>-1</v>
      </c>
      <c r="I16" s="115">
        <v>-171.2</v>
      </c>
      <c r="J16" s="115" t="s">
        <v>145</v>
      </c>
      <c r="K16" s="115" t="s">
        <v>145</v>
      </c>
      <c r="L16" s="115" t="s">
        <v>145</v>
      </c>
      <c r="M16" s="115" t="s">
        <v>145</v>
      </c>
      <c r="N16" s="115" t="s">
        <v>145</v>
      </c>
      <c r="O16" s="115">
        <v>-1.2</v>
      </c>
      <c r="P16" s="115" t="s">
        <v>145</v>
      </c>
      <c r="Q16" s="115" t="s">
        <v>145</v>
      </c>
      <c r="R16" s="115" t="s">
        <v>145</v>
      </c>
      <c r="S16" s="115" t="s">
        <v>145</v>
      </c>
      <c r="T16" s="115" t="s">
        <v>145</v>
      </c>
      <c r="U16" s="115" t="s">
        <v>145</v>
      </c>
      <c r="V16" s="112">
        <v>138.80000000000001</v>
      </c>
      <c r="W16" s="124"/>
    </row>
    <row r="17" spans="1:23" ht="13.5" customHeight="1">
      <c r="A17" s="123" t="s">
        <v>32</v>
      </c>
      <c r="B17" s="115" t="s">
        <v>145</v>
      </c>
      <c r="C17" s="115" t="s">
        <v>145</v>
      </c>
      <c r="D17" s="115" t="s">
        <v>145</v>
      </c>
      <c r="E17" s="115" t="s">
        <v>145</v>
      </c>
      <c r="F17" s="115" t="s">
        <v>145</v>
      </c>
      <c r="G17" s="115" t="s">
        <v>145</v>
      </c>
      <c r="H17" s="115" t="s">
        <v>145</v>
      </c>
      <c r="I17" s="115" t="s">
        <v>145</v>
      </c>
      <c r="J17" s="115">
        <v>-46.6</v>
      </c>
      <c r="K17" s="115" t="s">
        <v>145</v>
      </c>
      <c r="L17" s="115" t="s">
        <v>145</v>
      </c>
      <c r="M17" s="115">
        <v>46.6</v>
      </c>
      <c r="N17" s="115" t="s">
        <v>145</v>
      </c>
      <c r="O17" s="115" t="s">
        <v>145</v>
      </c>
      <c r="P17" s="115" t="s">
        <v>145</v>
      </c>
      <c r="Q17" s="115" t="s">
        <v>145</v>
      </c>
      <c r="R17" s="115" t="s">
        <v>145</v>
      </c>
      <c r="S17" s="115" t="s">
        <v>145</v>
      </c>
      <c r="T17" s="115" t="s">
        <v>145</v>
      </c>
      <c r="U17" s="115" t="s">
        <v>145</v>
      </c>
      <c r="V17" s="112" t="s">
        <v>145</v>
      </c>
      <c r="W17" s="124"/>
    </row>
    <row r="18" spans="1:23" ht="13.5" customHeight="1">
      <c r="A18" s="123" t="s">
        <v>33</v>
      </c>
      <c r="B18" s="115" t="s">
        <v>145</v>
      </c>
      <c r="C18" s="115" t="s">
        <v>145</v>
      </c>
      <c r="D18" s="115" t="s">
        <v>145</v>
      </c>
      <c r="E18" s="115" t="s">
        <v>145</v>
      </c>
      <c r="F18" s="115" t="s">
        <v>145</v>
      </c>
      <c r="G18" s="115" t="s">
        <v>145</v>
      </c>
      <c r="H18" s="115" t="s">
        <v>145</v>
      </c>
      <c r="I18" s="115" t="s">
        <v>145</v>
      </c>
      <c r="J18" s="115">
        <v>-12.6</v>
      </c>
      <c r="K18" s="115" t="s">
        <v>145</v>
      </c>
      <c r="L18" s="115" t="s">
        <v>145</v>
      </c>
      <c r="M18" s="115" t="s">
        <v>145</v>
      </c>
      <c r="N18" s="115" t="s">
        <v>145</v>
      </c>
      <c r="O18" s="115">
        <v>12.579900000000002</v>
      </c>
      <c r="P18" s="115" t="s">
        <v>145</v>
      </c>
      <c r="Q18" s="115" t="s">
        <v>145</v>
      </c>
      <c r="R18" s="115" t="s">
        <v>145</v>
      </c>
      <c r="S18" s="115" t="s">
        <v>145</v>
      </c>
      <c r="T18" s="115" t="s">
        <v>145</v>
      </c>
      <c r="U18" s="115" t="s">
        <v>145</v>
      </c>
      <c r="V18" s="112" t="s">
        <v>145</v>
      </c>
      <c r="W18" s="124"/>
    </row>
    <row r="19" spans="1:23" ht="13.5" customHeight="1">
      <c r="A19" s="125" t="s">
        <v>34</v>
      </c>
      <c r="B19" s="10">
        <v>-2141.6999999999998</v>
      </c>
      <c r="C19" s="10"/>
      <c r="D19" s="10"/>
      <c r="E19" s="10">
        <v>-489.2</v>
      </c>
      <c r="F19" s="10">
        <v>-411.3</v>
      </c>
      <c r="G19" s="10">
        <v>-43.2</v>
      </c>
      <c r="H19" s="10">
        <v>-1.6</v>
      </c>
      <c r="I19" s="10">
        <v>-303</v>
      </c>
      <c r="J19" s="10">
        <v>-59.2</v>
      </c>
      <c r="K19" s="10"/>
      <c r="L19" s="10"/>
      <c r="M19" s="10"/>
      <c r="N19" s="10"/>
      <c r="O19" s="10">
        <v>-223.29999999999998</v>
      </c>
      <c r="P19" s="10">
        <v>-33.9</v>
      </c>
      <c r="Q19" s="10"/>
      <c r="R19" s="10"/>
      <c r="S19" s="10"/>
      <c r="T19" s="10"/>
      <c r="U19" s="10"/>
      <c r="V19" s="11"/>
      <c r="W19" s="11"/>
    </row>
    <row r="20" spans="1:23" ht="13.5" customHeight="1">
      <c r="A20" s="123" t="s">
        <v>35</v>
      </c>
      <c r="B20" s="115" t="s">
        <v>145</v>
      </c>
      <c r="C20" s="115" t="s">
        <v>145</v>
      </c>
      <c r="D20" s="115">
        <v>21.1</v>
      </c>
      <c r="E20" s="115" t="s">
        <v>145</v>
      </c>
      <c r="F20" s="115" t="s">
        <v>145</v>
      </c>
      <c r="G20" s="115">
        <v>0.1</v>
      </c>
      <c r="H20" s="115" t="s">
        <v>145</v>
      </c>
      <c r="I20" s="115" t="s">
        <v>145</v>
      </c>
      <c r="J20" s="115" t="s">
        <v>145</v>
      </c>
      <c r="K20" s="115" t="s">
        <v>145</v>
      </c>
      <c r="L20" s="115">
        <v>2.8</v>
      </c>
      <c r="M20" s="115" t="s">
        <v>145</v>
      </c>
      <c r="N20" s="115" t="s">
        <v>145</v>
      </c>
      <c r="O20" s="115" t="s">
        <v>145</v>
      </c>
      <c r="P20" s="115">
        <v>8.8000000000000007</v>
      </c>
      <c r="Q20" s="115">
        <v>28.6</v>
      </c>
      <c r="R20" s="115" t="s">
        <v>145</v>
      </c>
      <c r="S20" s="115">
        <v>68.3</v>
      </c>
      <c r="T20" s="115" t="s">
        <v>145</v>
      </c>
      <c r="U20" s="115" t="s">
        <v>145</v>
      </c>
      <c r="V20" s="112">
        <v>32</v>
      </c>
      <c r="W20" s="124"/>
    </row>
    <row r="21" spans="1:23" ht="13.5" customHeight="1">
      <c r="A21" s="123" t="s">
        <v>36</v>
      </c>
      <c r="B21" s="115">
        <v>0.7</v>
      </c>
      <c r="C21" s="115" t="s">
        <v>145</v>
      </c>
      <c r="D21" s="115">
        <v>0.2</v>
      </c>
      <c r="E21" s="115" t="s">
        <v>145</v>
      </c>
      <c r="F21" s="115" t="s">
        <v>145</v>
      </c>
      <c r="G21" s="115" t="s">
        <v>145</v>
      </c>
      <c r="H21" s="115" t="s">
        <v>145</v>
      </c>
      <c r="I21" s="115">
        <v>66.599999999999994</v>
      </c>
      <c r="J21" s="115" t="s">
        <v>145</v>
      </c>
      <c r="K21" s="115" t="s">
        <v>145</v>
      </c>
      <c r="L21" s="115">
        <v>0.9</v>
      </c>
      <c r="M21" s="115">
        <v>2.2999999999999998</v>
      </c>
      <c r="N21" s="115">
        <v>0.9</v>
      </c>
      <c r="O21" s="115">
        <v>0.1</v>
      </c>
      <c r="P21" s="115">
        <v>4.2</v>
      </c>
      <c r="Q21" s="115" t="s">
        <v>145</v>
      </c>
      <c r="R21" s="115">
        <v>0.1</v>
      </c>
      <c r="S21" s="115" t="s">
        <v>145</v>
      </c>
      <c r="T21" s="115" t="s">
        <v>145</v>
      </c>
      <c r="U21" s="115" t="s">
        <v>145</v>
      </c>
      <c r="V21" s="112">
        <v>111.2</v>
      </c>
      <c r="W21" s="124"/>
    </row>
    <row r="22" spans="1:23" ht="13.5" customHeight="1">
      <c r="A22" s="126" t="s">
        <v>37</v>
      </c>
      <c r="B22" s="10">
        <v>2.7289281945286348E-13</v>
      </c>
      <c r="C22" s="10"/>
      <c r="D22" s="10">
        <v>0.10000000000000853</v>
      </c>
      <c r="E22" s="10"/>
      <c r="F22" s="10"/>
      <c r="G22" s="10"/>
      <c r="H22" s="10"/>
      <c r="I22" s="10"/>
      <c r="J22" s="10"/>
      <c r="K22" s="10"/>
      <c r="L22" s="10"/>
      <c r="M22" s="10"/>
      <c r="N22" s="10">
        <v>-9.9999999999983658E-2</v>
      </c>
      <c r="O22" s="10">
        <v>0</v>
      </c>
      <c r="P22" s="10">
        <v>0.10000000000002274</v>
      </c>
      <c r="Q22" s="10"/>
      <c r="R22" s="10"/>
      <c r="S22" s="10"/>
      <c r="T22" s="10"/>
      <c r="U22" s="10"/>
      <c r="V22" s="11"/>
      <c r="W22" s="11"/>
    </row>
    <row r="23" spans="1:23" ht="13.5" customHeight="1">
      <c r="A23" s="123" t="s">
        <v>39</v>
      </c>
      <c r="B23" s="115" t="s">
        <v>145</v>
      </c>
      <c r="C23" s="115" t="s">
        <v>145</v>
      </c>
      <c r="D23" s="115">
        <v>23</v>
      </c>
      <c r="E23" s="115" t="s">
        <v>145</v>
      </c>
      <c r="F23" s="115" t="s">
        <v>145</v>
      </c>
      <c r="G23" s="115">
        <v>5.8999999999999995</v>
      </c>
      <c r="H23" s="115">
        <v>283.5</v>
      </c>
      <c r="I23" s="115">
        <v>7.6</v>
      </c>
      <c r="J23" s="115" t="s">
        <v>145</v>
      </c>
      <c r="K23" s="115" t="s">
        <v>145</v>
      </c>
      <c r="L23" s="115">
        <v>117.39999999999998</v>
      </c>
      <c r="M23" s="115">
        <v>0.3</v>
      </c>
      <c r="N23" s="115">
        <v>2.6</v>
      </c>
      <c r="O23" s="115">
        <v>5.4</v>
      </c>
      <c r="P23" s="115">
        <v>8.4</v>
      </c>
      <c r="Q23" s="115" t="s">
        <v>145</v>
      </c>
      <c r="R23" s="115" t="s">
        <v>145</v>
      </c>
      <c r="S23" s="115" t="s">
        <v>145</v>
      </c>
      <c r="T23" s="115" t="s">
        <v>145</v>
      </c>
      <c r="U23" s="115">
        <v>3.4</v>
      </c>
      <c r="V23" s="112">
        <v>403.5</v>
      </c>
      <c r="W23" s="127">
        <f>SUM(B23:V23)</f>
        <v>861</v>
      </c>
    </row>
    <row r="24" spans="1:23" ht="13.5" customHeight="1">
      <c r="A24" s="123" t="s">
        <v>40</v>
      </c>
      <c r="B24" s="115" t="s">
        <v>145</v>
      </c>
      <c r="C24" s="115" t="s">
        <v>145</v>
      </c>
      <c r="D24" s="115">
        <v>14.8</v>
      </c>
      <c r="E24" s="115" t="s">
        <v>145</v>
      </c>
      <c r="F24" s="115" t="s">
        <v>145</v>
      </c>
      <c r="G24" s="115">
        <v>1</v>
      </c>
      <c r="H24" s="115">
        <v>22.1</v>
      </c>
      <c r="I24" s="115" t="s">
        <v>145</v>
      </c>
      <c r="J24" s="115" t="s">
        <v>145</v>
      </c>
      <c r="K24" s="115" t="s">
        <v>145</v>
      </c>
      <c r="L24" s="115">
        <v>9.6</v>
      </c>
      <c r="M24" s="115">
        <v>1.1000000000000001</v>
      </c>
      <c r="N24" s="115">
        <v>0</v>
      </c>
      <c r="O24" s="115">
        <v>4.7</v>
      </c>
      <c r="P24" s="115">
        <v>5.7</v>
      </c>
      <c r="Q24" s="115" t="s">
        <v>145</v>
      </c>
      <c r="R24" s="115" t="s">
        <v>145</v>
      </c>
      <c r="S24" s="115" t="s">
        <v>145</v>
      </c>
      <c r="T24" s="115" t="s">
        <v>145</v>
      </c>
      <c r="U24" s="115">
        <v>0</v>
      </c>
      <c r="V24" s="112">
        <v>278.8</v>
      </c>
      <c r="W24" s="128">
        <f t="shared" ref="W24:W27" si="0">SUM(B24:V24)</f>
        <v>337.8</v>
      </c>
    </row>
    <row r="25" spans="1:23" ht="13.5" customHeight="1">
      <c r="A25" s="123" t="s">
        <v>41</v>
      </c>
      <c r="B25" s="115" t="s">
        <v>145</v>
      </c>
      <c r="C25" s="115" t="s">
        <v>145</v>
      </c>
      <c r="D25" s="115" t="s">
        <v>145</v>
      </c>
      <c r="E25" s="115" t="s">
        <v>145</v>
      </c>
      <c r="F25" s="115" t="s">
        <v>145</v>
      </c>
      <c r="G25" s="115" t="s">
        <v>145</v>
      </c>
      <c r="H25" s="115" t="s">
        <v>145</v>
      </c>
      <c r="I25" s="115" t="s">
        <v>145</v>
      </c>
      <c r="J25" s="115" t="s">
        <v>145</v>
      </c>
      <c r="K25" s="115" t="s">
        <v>145</v>
      </c>
      <c r="L25" s="115" t="s">
        <v>145</v>
      </c>
      <c r="M25" s="115">
        <v>660.4</v>
      </c>
      <c r="N25" s="115">
        <v>2.2000000000000002</v>
      </c>
      <c r="O25" s="115">
        <v>747.7</v>
      </c>
      <c r="P25" s="115"/>
      <c r="Q25" s="115" t="s">
        <v>145</v>
      </c>
      <c r="R25" s="115" t="s">
        <v>145</v>
      </c>
      <c r="S25" s="115" t="s">
        <v>145</v>
      </c>
      <c r="T25" s="115" t="s">
        <v>145</v>
      </c>
      <c r="U25" s="115" t="s">
        <v>145</v>
      </c>
      <c r="V25" s="112">
        <v>0.8</v>
      </c>
      <c r="W25" s="128">
        <f t="shared" si="0"/>
        <v>1411.1000000000001</v>
      </c>
    </row>
    <row r="26" spans="1:23" ht="13.5" customHeight="1">
      <c r="A26" s="123" t="s">
        <v>42</v>
      </c>
      <c r="B26" s="115" t="s">
        <v>145</v>
      </c>
      <c r="C26" s="115">
        <v>4</v>
      </c>
      <c r="D26" s="115">
        <v>12.7</v>
      </c>
      <c r="E26" s="115" t="s">
        <v>145</v>
      </c>
      <c r="F26" s="115" t="s">
        <v>145</v>
      </c>
      <c r="G26" s="115">
        <v>0.2</v>
      </c>
      <c r="H26" s="115">
        <v>160.69999999999999</v>
      </c>
      <c r="I26" s="115">
        <v>1301.8</v>
      </c>
      <c r="J26" s="115" t="s">
        <v>145</v>
      </c>
      <c r="K26" s="115">
        <v>6</v>
      </c>
      <c r="L26" s="115">
        <v>8.9</v>
      </c>
      <c r="M26" s="115">
        <v>0.9</v>
      </c>
      <c r="N26" s="115" t="s">
        <v>145</v>
      </c>
      <c r="O26" s="115">
        <v>17.3</v>
      </c>
      <c r="P26" s="115">
        <v>142.80000000000001</v>
      </c>
      <c r="Q26" s="115">
        <v>83.4</v>
      </c>
      <c r="R26" s="115" t="s">
        <v>145</v>
      </c>
      <c r="S26" s="115" t="s">
        <v>145</v>
      </c>
      <c r="T26" s="115">
        <v>0.1</v>
      </c>
      <c r="U26" s="115" t="s">
        <v>145</v>
      </c>
      <c r="V26" s="112">
        <v>300.3</v>
      </c>
      <c r="W26" s="128">
        <f t="shared" si="0"/>
        <v>2039.1</v>
      </c>
    </row>
    <row r="27" spans="1:23" ht="13.5" customHeight="1">
      <c r="A27" s="97" t="s">
        <v>168</v>
      </c>
      <c r="B27" s="115" t="s">
        <v>145</v>
      </c>
      <c r="C27" s="115" t="s">
        <v>145</v>
      </c>
      <c r="D27" s="115" t="s">
        <v>145</v>
      </c>
      <c r="E27" s="115" t="s">
        <v>145</v>
      </c>
      <c r="F27" s="115" t="s">
        <v>145</v>
      </c>
      <c r="G27" s="115" t="s">
        <v>145</v>
      </c>
      <c r="H27" s="115">
        <v>15.1</v>
      </c>
      <c r="I27" s="115" t="s">
        <v>145</v>
      </c>
      <c r="J27" s="115" t="s">
        <v>145</v>
      </c>
      <c r="K27" s="115" t="s">
        <v>145</v>
      </c>
      <c r="L27" s="115">
        <v>7.5</v>
      </c>
      <c r="M27" s="115">
        <v>3</v>
      </c>
      <c r="N27" s="115">
        <v>0.6</v>
      </c>
      <c r="O27" s="115">
        <v>134.1</v>
      </c>
      <c r="P27" s="115">
        <v>0.3</v>
      </c>
      <c r="Q27" s="115" t="s">
        <v>145</v>
      </c>
      <c r="R27" s="115" t="s">
        <v>145</v>
      </c>
      <c r="S27" s="115" t="s">
        <v>145</v>
      </c>
      <c r="T27" s="115" t="s">
        <v>145</v>
      </c>
      <c r="U27" s="115" t="s">
        <v>145</v>
      </c>
      <c r="V27" s="112">
        <v>25.4</v>
      </c>
      <c r="W27" s="128">
        <f t="shared" si="0"/>
        <v>186.00000000000003</v>
      </c>
    </row>
    <row r="28" spans="1:23" ht="13.5" customHeight="1">
      <c r="A28" s="123" t="s">
        <v>43</v>
      </c>
      <c r="B28" s="115"/>
      <c r="C28" s="115" t="s">
        <v>145</v>
      </c>
      <c r="D28" s="115" t="s">
        <v>145</v>
      </c>
      <c r="E28" s="115"/>
      <c r="F28" s="115"/>
      <c r="G28" s="115" t="s">
        <v>145</v>
      </c>
      <c r="H28" s="115" t="s">
        <v>145</v>
      </c>
      <c r="I28" s="115" t="s">
        <v>145</v>
      </c>
      <c r="J28" s="115"/>
      <c r="K28" s="115" t="s">
        <v>145</v>
      </c>
      <c r="L28" s="115" t="s">
        <v>145</v>
      </c>
      <c r="M28" s="115" t="s">
        <v>145</v>
      </c>
      <c r="N28" s="115" t="s">
        <v>145</v>
      </c>
      <c r="O28" s="115" t="s">
        <v>145</v>
      </c>
      <c r="P28" s="115" t="s">
        <v>145</v>
      </c>
      <c r="Q28" s="115" t="s">
        <v>145</v>
      </c>
      <c r="R28" s="115" t="s">
        <v>145</v>
      </c>
      <c r="S28" s="115" t="s">
        <v>145</v>
      </c>
      <c r="T28" s="115" t="s">
        <v>145</v>
      </c>
      <c r="U28" s="115" t="s">
        <v>145</v>
      </c>
      <c r="V28" s="112" t="s">
        <v>145</v>
      </c>
      <c r="W28" s="128"/>
    </row>
    <row r="29" spans="1:23" ht="13.5" customHeight="1">
      <c r="A29" s="126" t="s">
        <v>44</v>
      </c>
      <c r="B29" s="10"/>
      <c r="C29" s="10">
        <v>4</v>
      </c>
      <c r="D29" s="10">
        <v>50.5</v>
      </c>
      <c r="E29" s="10"/>
      <c r="F29" s="10"/>
      <c r="G29" s="10">
        <v>7.1</v>
      </c>
      <c r="H29" s="10">
        <v>481.40000000000003</v>
      </c>
      <c r="I29" s="10">
        <v>1309.3999999999999</v>
      </c>
      <c r="J29" s="10"/>
      <c r="K29" s="10">
        <v>6</v>
      </c>
      <c r="L29" s="10">
        <v>143.39999999999998</v>
      </c>
      <c r="M29" s="10">
        <v>665.69999999999993</v>
      </c>
      <c r="N29" s="10">
        <v>5.4</v>
      </c>
      <c r="O29" s="10">
        <v>909.2</v>
      </c>
      <c r="P29" s="10">
        <v>157.20000000000002</v>
      </c>
      <c r="Q29" s="10">
        <v>83.4</v>
      </c>
      <c r="R29" s="10"/>
      <c r="S29" s="10"/>
      <c r="T29" s="10">
        <v>0.1</v>
      </c>
      <c r="U29" s="10">
        <v>3.4</v>
      </c>
      <c r="V29" s="11">
        <v>1008.7999999999998</v>
      </c>
      <c r="W29" s="11">
        <f>SUM(B29:V29)</f>
        <v>4834.9999999999991</v>
      </c>
    </row>
    <row r="30" spans="1:23" ht="13.5" customHeight="1">
      <c r="A30" s="123" t="s">
        <v>45</v>
      </c>
      <c r="B30" s="115"/>
      <c r="C30" s="115">
        <v>3.4</v>
      </c>
      <c r="D30" s="115" t="s">
        <v>145</v>
      </c>
      <c r="E30" s="115"/>
      <c r="F30" s="115"/>
      <c r="G30" s="115" t="s">
        <v>145</v>
      </c>
      <c r="H30" s="115" t="s">
        <v>145</v>
      </c>
      <c r="I30" s="115" t="s">
        <v>145</v>
      </c>
      <c r="J30" s="115"/>
      <c r="K30" s="115" t="s">
        <v>145</v>
      </c>
      <c r="L30" s="115" t="s">
        <v>145</v>
      </c>
      <c r="M30" s="115">
        <v>0.6</v>
      </c>
      <c r="N30" s="115">
        <v>1.5</v>
      </c>
      <c r="O30" s="115">
        <v>0.1</v>
      </c>
      <c r="P30" s="115" t="s">
        <v>145</v>
      </c>
      <c r="Q30" s="115">
        <v>0.9</v>
      </c>
      <c r="R30" s="115">
        <v>106.6</v>
      </c>
      <c r="S30" s="115" t="s">
        <v>145</v>
      </c>
      <c r="T30" s="115" t="s">
        <v>145</v>
      </c>
      <c r="U30" s="115" t="s">
        <v>145</v>
      </c>
      <c r="V30" s="112" t="s">
        <v>145</v>
      </c>
      <c r="W30" s="128">
        <f>SUM(B30:V30)</f>
        <v>113.1</v>
      </c>
    </row>
    <row r="31" spans="1:23" ht="13.5" customHeight="1">
      <c r="A31" s="129" t="s">
        <v>46</v>
      </c>
      <c r="B31" s="12"/>
      <c r="C31" s="12">
        <v>7.4</v>
      </c>
      <c r="D31" s="12">
        <v>50.5</v>
      </c>
      <c r="E31" s="12"/>
      <c r="F31" s="12"/>
      <c r="G31" s="12">
        <v>7.1</v>
      </c>
      <c r="H31" s="12">
        <v>481.40000000000003</v>
      </c>
      <c r="I31" s="12">
        <v>1309.3999999999999</v>
      </c>
      <c r="J31" s="12"/>
      <c r="K31" s="12">
        <v>6</v>
      </c>
      <c r="L31" s="12">
        <v>143.39999999999998</v>
      </c>
      <c r="M31" s="12">
        <v>666.3</v>
      </c>
      <c r="N31" s="12">
        <v>6.9</v>
      </c>
      <c r="O31" s="12">
        <v>909.30000000000007</v>
      </c>
      <c r="P31" s="12">
        <v>157.20000000000002</v>
      </c>
      <c r="Q31" s="12">
        <v>84.300000000000011</v>
      </c>
      <c r="R31" s="12">
        <v>106.6</v>
      </c>
      <c r="S31" s="12"/>
      <c r="T31" s="12">
        <v>0.1</v>
      </c>
      <c r="U31" s="12">
        <v>3.4</v>
      </c>
      <c r="V31" s="13">
        <v>1008.7999999999998</v>
      </c>
      <c r="W31" s="11">
        <f>SUM(B31:V31)</f>
        <v>4948.1000000000004</v>
      </c>
    </row>
    <row r="32" spans="1:23">
      <c r="A32" s="28"/>
    </row>
    <row r="33" spans="1:1">
      <c r="A33" s="14"/>
    </row>
    <row r="34" spans="1:1">
      <c r="A34" s="3"/>
    </row>
    <row r="35" spans="1:1">
      <c r="A35" s="3"/>
    </row>
  </sheetData>
  <pageMargins left="0.25" right="0.25" top="0.75" bottom="0.75" header="0.3" footer="0.3"/>
  <pageSetup paperSize="9" scale="6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D114"/>
  <sheetViews>
    <sheetView showGridLines="0" zoomScaleNormal="100" workbookViewId="0">
      <pane xSplit="1" topLeftCell="B1" activePane="topRight" state="frozen"/>
      <selection sqref="A1:E4"/>
      <selection pane="topRight" activeCell="A2" sqref="A2"/>
    </sheetView>
  </sheetViews>
  <sheetFormatPr baseColWidth="10" defaultColWidth="9.7109375" defaultRowHeight="15"/>
  <cols>
    <col min="1" max="1" width="51.7109375" style="57" customWidth="1"/>
    <col min="2" max="10" width="9.85546875" style="57" customWidth="1"/>
    <col min="11" max="11" width="10" style="57" customWidth="1"/>
    <col min="12" max="12" width="9.7109375" style="57" customWidth="1"/>
    <col min="13" max="13" width="9.7109375" style="57"/>
    <col min="14" max="19" width="6.140625" style="57" customWidth="1"/>
    <col min="20" max="20" width="9.7109375" style="57"/>
    <col min="21" max="30" width="5.5703125" style="57" customWidth="1"/>
    <col min="31" max="16384" width="9.7109375" style="57"/>
  </cols>
  <sheetData>
    <row r="2" spans="1:23" s="41" customFormat="1" ht="18" customHeight="1">
      <c r="A2" s="35" t="s">
        <v>90</v>
      </c>
    </row>
    <row r="3" spans="1:23" s="41" customFormat="1" ht="15.95" customHeight="1">
      <c r="A3" s="36"/>
    </row>
    <row r="4" spans="1:23" s="44" customFormat="1" ht="15.95" customHeight="1">
      <c r="A4" s="42" t="s">
        <v>91</v>
      </c>
      <c r="B4" s="43">
        <v>2012</v>
      </c>
      <c r="C4" s="43">
        <v>2013</v>
      </c>
      <c r="D4" s="43">
        <v>2014</v>
      </c>
      <c r="E4" s="43">
        <v>2015</v>
      </c>
      <c r="F4" s="43">
        <v>2016</v>
      </c>
      <c r="G4" s="43">
        <v>2017</v>
      </c>
      <c r="H4" s="43">
        <v>2018</v>
      </c>
      <c r="I4" s="43">
        <v>2019</v>
      </c>
      <c r="J4" s="43">
        <v>2020</v>
      </c>
      <c r="K4" s="43">
        <v>2021</v>
      </c>
      <c r="L4" s="43" t="s">
        <v>173</v>
      </c>
      <c r="O4" s="40"/>
      <c r="U4" s="40"/>
    </row>
    <row r="5" spans="1:23" s="41" customFormat="1" ht="15.95" customHeight="1">
      <c r="A5" s="45" t="s">
        <v>92</v>
      </c>
      <c r="B5" s="46">
        <v>63.8</v>
      </c>
      <c r="C5" s="46"/>
      <c r="D5" s="46"/>
      <c r="E5" s="46">
        <v>0.2</v>
      </c>
      <c r="F5" s="46">
        <v>2.1</v>
      </c>
      <c r="G5" s="46">
        <v>0.3</v>
      </c>
      <c r="H5" s="46">
        <v>1.2</v>
      </c>
      <c r="I5" s="46">
        <v>0</v>
      </c>
      <c r="J5" s="46">
        <v>44.2</v>
      </c>
      <c r="K5" s="46">
        <v>4.7</v>
      </c>
      <c r="L5" s="140">
        <v>7.2</v>
      </c>
      <c r="M5" s="50"/>
    </row>
    <row r="6" spans="1:23" s="41" customFormat="1" ht="15.95" customHeight="1">
      <c r="A6" s="47" t="s">
        <v>93</v>
      </c>
      <c r="B6" s="48">
        <f>+ROUND(B5/B23,3)</f>
        <v>1.2999999999999999E-2</v>
      </c>
      <c r="C6" s="48"/>
      <c r="D6" s="48"/>
      <c r="E6" s="48">
        <f>+ROUND(E5/E23,3)</f>
        <v>0</v>
      </c>
      <c r="F6" s="48">
        <f>+ROUND(F5/F23,3)</f>
        <v>0</v>
      </c>
      <c r="G6" s="48">
        <f>+ROUND(G5/G23,3)</f>
        <v>0</v>
      </c>
      <c r="H6" s="48">
        <f>+ROUND(H5/H23,3)</f>
        <v>0</v>
      </c>
      <c r="I6" s="48">
        <f>+ROUND(I5/I23,3)</f>
        <v>0</v>
      </c>
      <c r="J6" s="48">
        <f>+ROUND(J5/J23,2)</f>
        <v>0.01</v>
      </c>
      <c r="K6" s="48">
        <f>+ROUND(K5/K23,2)</f>
        <v>0</v>
      </c>
      <c r="L6" s="141">
        <f>+ROUND(L5/L23,2)</f>
        <v>0</v>
      </c>
    </row>
    <row r="7" spans="1:23" s="41" customFormat="1" ht="15.95" customHeight="1">
      <c r="A7" s="45" t="s">
        <v>94</v>
      </c>
      <c r="B7" s="49">
        <v>466.2</v>
      </c>
      <c r="C7" s="46">
        <v>705.7</v>
      </c>
      <c r="D7" s="46">
        <v>829.8</v>
      </c>
      <c r="E7" s="46">
        <v>710.9</v>
      </c>
      <c r="F7" s="49">
        <v>674.4</v>
      </c>
      <c r="G7" s="46">
        <v>646.5</v>
      </c>
      <c r="H7" s="46">
        <v>563.9</v>
      </c>
      <c r="I7" s="46">
        <v>697.3</v>
      </c>
      <c r="J7" s="46">
        <v>352.1</v>
      </c>
      <c r="K7" s="46">
        <v>453.5</v>
      </c>
      <c r="L7" s="140">
        <v>489.2</v>
      </c>
      <c r="M7" s="50"/>
      <c r="W7" s="44"/>
    </row>
    <row r="8" spans="1:23" s="41" customFormat="1" ht="15.95" customHeight="1">
      <c r="A8" s="47" t="s">
        <v>93</v>
      </c>
      <c r="B8" s="48">
        <f t="shared" ref="B8:I8" si="0">+ROUND(B7/B23,3)</f>
        <v>9.6000000000000002E-2</v>
      </c>
      <c r="C8" s="48">
        <f t="shared" si="0"/>
        <v>0.158</v>
      </c>
      <c r="D8" s="48">
        <f t="shared" si="0"/>
        <v>0.17399999999999999</v>
      </c>
      <c r="E8" s="48">
        <f t="shared" si="0"/>
        <v>0.13700000000000001</v>
      </c>
      <c r="F8" s="48">
        <f t="shared" si="0"/>
        <v>0.129</v>
      </c>
      <c r="G8" s="48">
        <f t="shared" si="0"/>
        <v>0.126</v>
      </c>
      <c r="H8" s="48">
        <f t="shared" si="0"/>
        <v>0.105</v>
      </c>
      <c r="I8" s="48">
        <f t="shared" si="0"/>
        <v>0.13</v>
      </c>
      <c r="J8" s="48">
        <f>+ROUND(J7/J23,2)</f>
        <v>7.0000000000000007E-2</v>
      </c>
      <c r="K8" s="48">
        <f>+ROUND(K7/K23,2)</f>
        <v>0.08</v>
      </c>
      <c r="L8" s="141">
        <f>+ROUND(L7/L23,2)</f>
        <v>0.09</v>
      </c>
      <c r="M8" s="51"/>
    </row>
    <row r="9" spans="1:23" s="41" customFormat="1" ht="15.95" customHeight="1">
      <c r="A9" s="45" t="s">
        <v>95</v>
      </c>
      <c r="B9" s="46">
        <v>9.6999999999999993</v>
      </c>
      <c r="C9" s="46">
        <v>12.4</v>
      </c>
      <c r="D9" s="46">
        <v>63</v>
      </c>
      <c r="E9" s="46">
        <v>177.6</v>
      </c>
      <c r="F9" s="46">
        <v>257.5</v>
      </c>
      <c r="G9" s="46">
        <v>324.60000000000002</v>
      </c>
      <c r="H9" s="46">
        <v>407</v>
      </c>
      <c r="I9" s="46">
        <v>408.7</v>
      </c>
      <c r="J9" s="46">
        <v>470.9</v>
      </c>
      <c r="K9" s="46">
        <v>429.3</v>
      </c>
      <c r="L9" s="140">
        <v>411.3</v>
      </c>
      <c r="M9" s="50"/>
    </row>
    <row r="10" spans="1:23" s="41" customFormat="1" ht="15.95" customHeight="1">
      <c r="A10" s="47" t="s">
        <v>93</v>
      </c>
      <c r="B10" s="48">
        <f t="shared" ref="B10:I10" si="1">+ROUND(B9/B23,3)</f>
        <v>2E-3</v>
      </c>
      <c r="C10" s="48">
        <f t="shared" si="1"/>
        <v>3.0000000000000001E-3</v>
      </c>
      <c r="D10" s="48">
        <f t="shared" si="1"/>
        <v>1.2999999999999999E-2</v>
      </c>
      <c r="E10" s="48">
        <f t="shared" si="1"/>
        <v>3.4000000000000002E-2</v>
      </c>
      <c r="F10" s="48">
        <f t="shared" si="1"/>
        <v>4.9000000000000002E-2</v>
      </c>
      <c r="G10" s="48">
        <f t="shared" si="1"/>
        <v>6.3E-2</v>
      </c>
      <c r="H10" s="48">
        <f t="shared" si="1"/>
        <v>7.5999999999999998E-2</v>
      </c>
      <c r="I10" s="48">
        <f t="shared" si="1"/>
        <v>7.5999999999999998E-2</v>
      </c>
      <c r="J10" s="48">
        <f>+ROUND(J9/J23,2)</f>
        <v>0.09</v>
      </c>
      <c r="K10" s="48">
        <f>+ROUND(K9/K23,2)</f>
        <v>0.08</v>
      </c>
      <c r="L10" s="141">
        <f>+ROUND(L9/L23,2)</f>
        <v>7.0000000000000007E-2</v>
      </c>
      <c r="M10" s="51"/>
    </row>
    <row r="11" spans="1:23" s="41" customFormat="1" ht="15.95" customHeight="1">
      <c r="A11" s="45" t="s">
        <v>138</v>
      </c>
      <c r="B11" s="46"/>
      <c r="C11" s="46"/>
      <c r="D11" s="46">
        <v>3</v>
      </c>
      <c r="E11" s="46">
        <v>7.2</v>
      </c>
      <c r="F11" s="46">
        <v>16.5</v>
      </c>
      <c r="G11" s="46">
        <v>27</v>
      </c>
      <c r="H11" s="46">
        <v>40</v>
      </c>
      <c r="I11" s="46">
        <v>41.4</v>
      </c>
      <c r="J11" s="46">
        <v>45.400000000000006</v>
      </c>
      <c r="K11" s="46">
        <v>48.300000000000004</v>
      </c>
      <c r="L11" s="140">
        <v>50.400000000000006</v>
      </c>
      <c r="M11" s="50"/>
    </row>
    <row r="12" spans="1:23" s="41" customFormat="1" ht="15.95" customHeight="1">
      <c r="A12" s="47" t="s">
        <v>93</v>
      </c>
      <c r="B12" s="46"/>
      <c r="C12" s="46"/>
      <c r="D12" s="46"/>
      <c r="E12" s="48">
        <f>+ROUND(E11/E23,3)</f>
        <v>1E-3</v>
      </c>
      <c r="F12" s="48">
        <f>+ROUND(F11/F23,3)</f>
        <v>3.0000000000000001E-3</v>
      </c>
      <c r="G12" s="48">
        <f>+ROUND(G11/G23,3)</f>
        <v>5.0000000000000001E-3</v>
      </c>
      <c r="H12" s="48">
        <f>+ROUND(H11/H23,3)</f>
        <v>7.0000000000000001E-3</v>
      </c>
      <c r="I12" s="48">
        <f>+ROUND(I11/I23,3)</f>
        <v>8.0000000000000002E-3</v>
      </c>
      <c r="J12" s="48">
        <f>+ROUND(J11/J23,2)</f>
        <v>0.01</v>
      </c>
      <c r="K12" s="48">
        <f>+ROUND(K11/K23,2)</f>
        <v>0.01</v>
      </c>
      <c r="L12" s="141">
        <f>+ROUND(L11/L23,2)</f>
        <v>0.01</v>
      </c>
      <c r="M12" s="51"/>
    </row>
    <row r="13" spans="1:23" s="41" customFormat="1" ht="15.95" customHeight="1">
      <c r="A13" s="45" t="s">
        <v>96</v>
      </c>
      <c r="B13" s="46">
        <v>52.2</v>
      </c>
      <c r="C13" s="46">
        <v>48.8</v>
      </c>
      <c r="D13" s="46">
        <v>45</v>
      </c>
      <c r="E13" s="46">
        <v>45.8</v>
      </c>
      <c r="F13" s="46">
        <v>51.8</v>
      </c>
      <c r="G13" s="46">
        <v>58.5</v>
      </c>
      <c r="H13" s="46">
        <v>55.2</v>
      </c>
      <c r="I13" s="46">
        <v>80.8</v>
      </c>
      <c r="J13" s="46">
        <v>59.8</v>
      </c>
      <c r="K13" s="46">
        <v>68.400000000000006</v>
      </c>
      <c r="L13" s="140">
        <v>71.900000000000006</v>
      </c>
      <c r="M13" s="50"/>
    </row>
    <row r="14" spans="1:23" s="41" customFormat="1" ht="15.95" customHeight="1">
      <c r="A14" s="47" t="s">
        <v>93</v>
      </c>
      <c r="B14" s="48">
        <f t="shared" ref="B14:I14" si="2">+ROUND(B13/B23,3)</f>
        <v>1.0999999999999999E-2</v>
      </c>
      <c r="C14" s="48">
        <f t="shared" si="2"/>
        <v>1.0999999999999999E-2</v>
      </c>
      <c r="D14" s="48">
        <f t="shared" si="2"/>
        <v>8.9999999999999993E-3</v>
      </c>
      <c r="E14" s="48">
        <f t="shared" si="2"/>
        <v>8.9999999999999993E-3</v>
      </c>
      <c r="F14" s="48">
        <f t="shared" si="2"/>
        <v>0.01</v>
      </c>
      <c r="G14" s="48">
        <f t="shared" si="2"/>
        <v>1.0999999999999999E-2</v>
      </c>
      <c r="H14" s="48">
        <f t="shared" si="2"/>
        <v>0.01</v>
      </c>
      <c r="I14" s="48">
        <f t="shared" si="2"/>
        <v>1.4999999999999999E-2</v>
      </c>
      <c r="J14" s="48">
        <f>+ROUND(J13/J23,2)</f>
        <v>0.01</v>
      </c>
      <c r="K14" s="48">
        <f>+ROUND(K13/K23,2)</f>
        <v>0.01</v>
      </c>
      <c r="L14" s="141">
        <f>+ROUND(L13/L23,2)</f>
        <v>0.01</v>
      </c>
      <c r="M14" s="51"/>
    </row>
    <row r="15" spans="1:23" s="41" customFormat="1" ht="15.95" customHeight="1">
      <c r="A15" s="45" t="s">
        <v>97</v>
      </c>
      <c r="B15" s="46">
        <v>2905.1</v>
      </c>
      <c r="C15" s="46">
        <v>2218.9</v>
      </c>
      <c r="D15" s="46">
        <v>2105.4</v>
      </c>
      <c r="E15" s="46">
        <v>2207.8000000000002</v>
      </c>
      <c r="F15" s="46">
        <v>2086.3000000000002</v>
      </c>
      <c r="G15" s="46">
        <v>1871.8</v>
      </c>
      <c r="H15" s="46">
        <v>2111.8000000000002</v>
      </c>
      <c r="I15" s="46">
        <v>1945.9</v>
      </c>
      <c r="J15" s="46">
        <v>2168.8000000000002</v>
      </c>
      <c r="K15" s="46">
        <v>2363.6</v>
      </c>
      <c r="L15" s="140">
        <v>2414.3000000000002</v>
      </c>
      <c r="M15" s="50"/>
    </row>
    <row r="16" spans="1:23" s="41" customFormat="1" ht="15.95" customHeight="1">
      <c r="A16" s="47" t="s">
        <v>93</v>
      </c>
      <c r="B16" s="48">
        <f t="shared" ref="B16:I16" si="3">+ROUND(B15/B23,3)</f>
        <v>0.59699999999999998</v>
      </c>
      <c r="C16" s="48">
        <f t="shared" si="3"/>
        <v>0.498</v>
      </c>
      <c r="D16" s="48">
        <f t="shared" si="3"/>
        <v>0.441</v>
      </c>
      <c r="E16" s="48">
        <f t="shared" si="3"/>
        <v>0.42399999999999999</v>
      </c>
      <c r="F16" s="48">
        <f t="shared" si="3"/>
        <v>0.39900000000000002</v>
      </c>
      <c r="G16" s="48">
        <f t="shared" si="3"/>
        <v>0.36499999999999999</v>
      </c>
      <c r="H16" s="48">
        <f t="shared" si="3"/>
        <v>0.39300000000000002</v>
      </c>
      <c r="I16" s="48">
        <f t="shared" si="3"/>
        <v>0.36399999999999999</v>
      </c>
      <c r="J16" s="48">
        <f>+ROUND(J15/J23,2)</f>
        <v>0.4</v>
      </c>
      <c r="K16" s="48">
        <f>+ROUND(K15/K23,2)</f>
        <v>0.42</v>
      </c>
      <c r="L16" s="141">
        <f>+ROUNDUP(L15/L23,2)</f>
        <v>0.43</v>
      </c>
      <c r="M16" s="51"/>
    </row>
    <row r="17" spans="1:13" s="41" customFormat="1" ht="15.95" customHeight="1">
      <c r="A17" s="45" t="s">
        <v>98</v>
      </c>
      <c r="B17" s="46">
        <v>2.1</v>
      </c>
      <c r="C17" s="46">
        <v>2.4000000000000004</v>
      </c>
      <c r="D17" s="46">
        <v>1.8</v>
      </c>
      <c r="E17" s="46">
        <v>2.4</v>
      </c>
      <c r="F17" s="46">
        <v>3.5</v>
      </c>
      <c r="G17" s="46">
        <v>3.2</v>
      </c>
      <c r="H17" s="46">
        <v>3.2</v>
      </c>
      <c r="I17" s="46">
        <v>3.1</v>
      </c>
      <c r="J17" s="46">
        <v>3.8</v>
      </c>
      <c r="K17" s="46">
        <v>3.5</v>
      </c>
      <c r="L17" s="140">
        <v>7.5</v>
      </c>
      <c r="M17" s="50"/>
    </row>
    <row r="18" spans="1:13" s="41" customFormat="1" ht="15.95" customHeight="1">
      <c r="A18" s="47" t="s">
        <v>93</v>
      </c>
      <c r="B18" s="48">
        <f t="shared" ref="B18:I18" si="4">+ROUND(B17/B23,3)</f>
        <v>0</v>
      </c>
      <c r="C18" s="48">
        <f t="shared" si="4"/>
        <v>1E-3</v>
      </c>
      <c r="D18" s="48">
        <f t="shared" si="4"/>
        <v>0</v>
      </c>
      <c r="E18" s="48">
        <f t="shared" si="4"/>
        <v>0</v>
      </c>
      <c r="F18" s="48">
        <f t="shared" si="4"/>
        <v>1E-3</v>
      </c>
      <c r="G18" s="48">
        <f t="shared" si="4"/>
        <v>1E-3</v>
      </c>
      <c r="H18" s="48">
        <f t="shared" si="4"/>
        <v>1E-3</v>
      </c>
      <c r="I18" s="48">
        <f t="shared" si="4"/>
        <v>1E-3</v>
      </c>
      <c r="J18" s="48">
        <f>+ROUND(J17/J23,2)</f>
        <v>0</v>
      </c>
      <c r="K18" s="48">
        <f>+ROUND(K17/K23,2)</f>
        <v>0</v>
      </c>
      <c r="L18" s="141">
        <f>+ROUND(L17/L23,2)</f>
        <v>0</v>
      </c>
      <c r="M18" s="51"/>
    </row>
    <row r="19" spans="1:13" s="41" customFormat="1" ht="15.95" customHeight="1">
      <c r="A19" s="45" t="s">
        <v>99</v>
      </c>
      <c r="B19" s="46">
        <v>1365.7</v>
      </c>
      <c r="C19" s="46">
        <v>1466.0000000000002</v>
      </c>
      <c r="D19" s="46">
        <v>1726.3999999999999</v>
      </c>
      <c r="E19" s="46">
        <v>2049.1999999999998</v>
      </c>
      <c r="F19" s="46">
        <v>2127.6</v>
      </c>
      <c r="G19" s="46">
        <v>2186.6999999999998</v>
      </c>
      <c r="H19" s="46">
        <v>2179.7000000000003</v>
      </c>
      <c r="I19" s="46">
        <v>2157.6</v>
      </c>
      <c r="J19" s="46">
        <v>2215</v>
      </c>
      <c r="K19" s="46">
        <v>2266.1000000000004</v>
      </c>
      <c r="L19" s="140">
        <v>2224.6</v>
      </c>
      <c r="M19" s="50"/>
    </row>
    <row r="20" spans="1:13" s="41" customFormat="1" ht="15.95" customHeight="1">
      <c r="A20" s="47" t="s">
        <v>93</v>
      </c>
      <c r="B20" s="48">
        <f t="shared" ref="B20:I20" si="5">+ROUND(B19/B23,3)</f>
        <v>0.28100000000000003</v>
      </c>
      <c r="C20" s="48">
        <f t="shared" si="5"/>
        <v>0.32900000000000001</v>
      </c>
      <c r="D20" s="48">
        <f t="shared" si="5"/>
        <v>0.36099999999999999</v>
      </c>
      <c r="E20" s="48">
        <f t="shared" si="5"/>
        <v>0.39400000000000002</v>
      </c>
      <c r="F20" s="48">
        <f t="shared" si="5"/>
        <v>0.40699999999999997</v>
      </c>
      <c r="G20" s="48">
        <f t="shared" si="5"/>
        <v>0.42699999999999999</v>
      </c>
      <c r="H20" s="48">
        <f t="shared" si="5"/>
        <v>0.40600000000000003</v>
      </c>
      <c r="I20" s="48">
        <f t="shared" si="5"/>
        <v>0.40400000000000003</v>
      </c>
      <c r="J20" s="48">
        <f>+ROUND(J19/J23,2)</f>
        <v>0.41</v>
      </c>
      <c r="K20" s="48">
        <f>+ROUND(K19/K23,2)</f>
        <v>0.4</v>
      </c>
      <c r="L20" s="141">
        <f>+ROUND(L19/L23,2)</f>
        <v>0.39</v>
      </c>
      <c r="M20" s="51"/>
    </row>
    <row r="21" spans="1:13" s="41" customFormat="1" ht="15.95" customHeight="1">
      <c r="A21" s="47" t="s">
        <v>150</v>
      </c>
      <c r="B21" s="46">
        <v>1.6</v>
      </c>
      <c r="C21" s="46">
        <v>4.3</v>
      </c>
      <c r="D21" s="46">
        <v>3.4</v>
      </c>
      <c r="E21" s="46">
        <v>6</v>
      </c>
      <c r="F21" s="46">
        <v>7</v>
      </c>
      <c r="G21" s="46">
        <v>6.4</v>
      </c>
      <c r="H21" s="46">
        <v>8.6999999999999993</v>
      </c>
      <c r="I21" s="46">
        <v>8.6</v>
      </c>
      <c r="J21" s="46">
        <v>9.3000000000000007</v>
      </c>
      <c r="K21" s="46">
        <v>7</v>
      </c>
      <c r="L21" s="140">
        <v>6</v>
      </c>
      <c r="M21" s="50"/>
    </row>
    <row r="22" spans="1:13" s="41" customFormat="1" ht="15.95" customHeight="1">
      <c r="A22" s="47" t="s">
        <v>93</v>
      </c>
      <c r="B22" s="48">
        <f>+ROUND(B21/B23,3)</f>
        <v>0</v>
      </c>
      <c r="C22" s="48">
        <f t="shared" ref="C22:L22" si="6">+ROUND(C21/C23,3)</f>
        <v>1E-3</v>
      </c>
      <c r="D22" s="48">
        <f t="shared" si="6"/>
        <v>1E-3</v>
      </c>
      <c r="E22" s="48">
        <f t="shared" si="6"/>
        <v>1E-3</v>
      </c>
      <c r="F22" s="48">
        <f t="shared" si="6"/>
        <v>1E-3</v>
      </c>
      <c r="G22" s="48">
        <f t="shared" si="6"/>
        <v>1E-3</v>
      </c>
      <c r="H22" s="48">
        <f t="shared" si="6"/>
        <v>2E-3</v>
      </c>
      <c r="I22" s="48">
        <f t="shared" si="6"/>
        <v>2E-3</v>
      </c>
      <c r="J22" s="48">
        <f t="shared" si="6"/>
        <v>2E-3</v>
      </c>
      <c r="K22" s="48">
        <f t="shared" si="6"/>
        <v>1E-3</v>
      </c>
      <c r="L22" s="141">
        <f t="shared" si="6"/>
        <v>1E-3</v>
      </c>
      <c r="M22" s="51"/>
    </row>
    <row r="23" spans="1:13" s="41" customFormat="1" ht="15.95" customHeight="1">
      <c r="A23" s="52" t="s">
        <v>100</v>
      </c>
      <c r="B23" s="104">
        <f>+B5+B7+B9+B11+B13+B15+B17+B19+B21</f>
        <v>4866.4000000000005</v>
      </c>
      <c r="C23" s="104">
        <f t="shared" ref="C23:L23" si="7">+C5+C7+C9+C11+C13+C15+C17+C19+C21</f>
        <v>4458.5000000000009</v>
      </c>
      <c r="D23" s="104">
        <f t="shared" si="7"/>
        <v>4777.7999999999993</v>
      </c>
      <c r="E23" s="104">
        <f t="shared" si="7"/>
        <v>5207.1000000000004</v>
      </c>
      <c r="F23" s="104">
        <f t="shared" si="7"/>
        <v>5226.7000000000007</v>
      </c>
      <c r="G23" s="104">
        <f t="shared" si="7"/>
        <v>5124.9999999999991</v>
      </c>
      <c r="H23" s="104">
        <f t="shared" si="7"/>
        <v>5370.7</v>
      </c>
      <c r="I23" s="104">
        <f t="shared" si="7"/>
        <v>5343.4000000000005</v>
      </c>
      <c r="J23" s="104">
        <f t="shared" si="7"/>
        <v>5369.3</v>
      </c>
      <c r="K23" s="104">
        <f t="shared" si="7"/>
        <v>5644.4</v>
      </c>
      <c r="L23" s="142">
        <f t="shared" si="7"/>
        <v>5682.4</v>
      </c>
      <c r="M23" s="50"/>
    </row>
    <row r="24" spans="1:13" s="41" customFormat="1" ht="15.95" customHeight="1">
      <c r="A24" s="53" t="s">
        <v>93</v>
      </c>
      <c r="B24" s="54">
        <f>+B6+B8+B10+B12+B14+B16+B18+B20+B22</f>
        <v>1</v>
      </c>
      <c r="C24" s="54">
        <f t="shared" ref="C24:L24" si="8">+C6+C8+C10+C12+C14+C16+C18+C20+C22</f>
        <v>1.0009999999999999</v>
      </c>
      <c r="D24" s="54">
        <f t="shared" si="8"/>
        <v>0.999</v>
      </c>
      <c r="E24" s="54">
        <f t="shared" si="8"/>
        <v>1</v>
      </c>
      <c r="F24" s="54">
        <f t="shared" si="8"/>
        <v>0.999</v>
      </c>
      <c r="G24" s="54">
        <f t="shared" si="8"/>
        <v>0.999</v>
      </c>
      <c r="H24" s="54">
        <f t="shared" si="8"/>
        <v>1</v>
      </c>
      <c r="I24" s="54">
        <f t="shared" si="8"/>
        <v>1</v>
      </c>
      <c r="J24" s="54">
        <f t="shared" si="8"/>
        <v>1.002</v>
      </c>
      <c r="K24" s="54">
        <f t="shared" si="8"/>
        <v>1.0009999999999999</v>
      </c>
      <c r="L24" s="143">
        <f t="shared" si="8"/>
        <v>1.0009999999999999</v>
      </c>
    </row>
    <row r="25" spans="1:13" s="41" customFormat="1" ht="15.95" customHeight="1">
      <c r="A25" s="55"/>
      <c r="B25" s="56"/>
      <c r="C25" s="56"/>
      <c r="D25" s="56"/>
      <c r="E25" s="56"/>
      <c r="F25" s="51"/>
      <c r="G25" s="51"/>
      <c r="H25" s="51"/>
      <c r="I25" s="51"/>
    </row>
    <row r="27" spans="1:13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9" spans="1:13" ht="15.75">
      <c r="A29" s="34" t="s">
        <v>116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1:13">
      <c r="A30" s="37"/>
    </row>
    <row r="31" spans="1:13">
      <c r="A31" s="64" t="s">
        <v>120</v>
      </c>
      <c r="B31" s="43">
        <v>2012</v>
      </c>
      <c r="C31" s="43">
        <v>2013</v>
      </c>
      <c r="D31" s="43">
        <v>2014</v>
      </c>
      <c r="E31" s="43">
        <v>2015</v>
      </c>
      <c r="F31" s="43">
        <v>2016</v>
      </c>
      <c r="G31" s="43">
        <v>2017</v>
      </c>
      <c r="H31" s="43">
        <v>2018</v>
      </c>
      <c r="I31" s="43">
        <v>2019</v>
      </c>
      <c r="J31" s="43">
        <v>2020</v>
      </c>
      <c r="K31" s="43">
        <v>2021</v>
      </c>
      <c r="L31" s="43" t="s">
        <v>173</v>
      </c>
      <c r="M31" s="44"/>
    </row>
    <row r="32" spans="1:13">
      <c r="A32" s="63" t="s">
        <v>117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58"/>
    </row>
    <row r="33" spans="1:30">
      <c r="A33" s="62" t="s">
        <v>101</v>
      </c>
      <c r="B33" s="46">
        <v>255</v>
      </c>
      <c r="C33" s="46">
        <v>255</v>
      </c>
      <c r="D33" s="46">
        <v>255</v>
      </c>
      <c r="E33" s="46">
        <v>205</v>
      </c>
      <c r="F33" s="46"/>
      <c r="G33" s="46"/>
      <c r="H33" s="46"/>
      <c r="I33" s="46"/>
      <c r="J33" s="46"/>
      <c r="K33" s="46"/>
      <c r="L33" s="46"/>
      <c r="M33" s="58"/>
    </row>
    <row r="34" spans="1:30">
      <c r="A34" s="62" t="s">
        <v>102</v>
      </c>
      <c r="B34" s="46">
        <v>635.70000000000005</v>
      </c>
      <c r="C34" s="46">
        <v>835.7</v>
      </c>
      <c r="D34" s="46">
        <v>835.7</v>
      </c>
      <c r="E34" s="46">
        <v>815.7</v>
      </c>
      <c r="F34" s="46">
        <v>565.70000000000005</v>
      </c>
      <c r="G34" s="46">
        <v>745.7</v>
      </c>
      <c r="H34" s="46">
        <v>1105.7</v>
      </c>
      <c r="I34" s="46">
        <v>1105.7</v>
      </c>
      <c r="J34" s="46">
        <v>1105.7</v>
      </c>
      <c r="K34" s="46">
        <v>1105.7</v>
      </c>
      <c r="L34" s="46">
        <v>1105.7</v>
      </c>
      <c r="M34" s="58"/>
    </row>
    <row r="35" spans="1:30">
      <c r="A35" s="62" t="s">
        <v>103</v>
      </c>
      <c r="B35" s="46">
        <v>185.03</v>
      </c>
      <c r="C35" s="46">
        <v>184.2</v>
      </c>
      <c r="D35" s="46">
        <v>184.2</v>
      </c>
      <c r="E35" s="46">
        <v>81</v>
      </c>
      <c r="F35" s="46">
        <v>81</v>
      </c>
      <c r="G35" s="46">
        <v>81</v>
      </c>
      <c r="H35" s="46">
        <v>81</v>
      </c>
      <c r="I35" s="46">
        <v>70.959999999999994</v>
      </c>
      <c r="J35" s="46">
        <v>70.959999999999994</v>
      </c>
      <c r="K35" s="46">
        <v>70.959999999999994</v>
      </c>
      <c r="L35" s="46">
        <v>70.959999999999994</v>
      </c>
      <c r="M35" s="58"/>
    </row>
    <row r="36" spans="1:30" s="37" customFormat="1">
      <c r="A36" s="67" t="s">
        <v>104</v>
      </c>
      <c r="B36" s="59">
        <f t="shared" ref="B36:I36" si="9">+B33+B34+B35</f>
        <v>1075.73</v>
      </c>
      <c r="C36" s="59">
        <f t="shared" si="9"/>
        <v>1274.9000000000001</v>
      </c>
      <c r="D36" s="59">
        <f t="shared" si="9"/>
        <v>1274.9000000000001</v>
      </c>
      <c r="E36" s="59">
        <f t="shared" si="9"/>
        <v>1101.7</v>
      </c>
      <c r="F36" s="59">
        <f t="shared" si="9"/>
        <v>646.70000000000005</v>
      </c>
      <c r="G36" s="59">
        <f t="shared" si="9"/>
        <v>826.7</v>
      </c>
      <c r="H36" s="59">
        <f t="shared" si="9"/>
        <v>1186.7</v>
      </c>
      <c r="I36" s="59">
        <f t="shared" si="9"/>
        <v>1176.6600000000001</v>
      </c>
      <c r="J36" s="59">
        <f>+J33+J34+J35</f>
        <v>1176.6600000000001</v>
      </c>
      <c r="K36" s="59">
        <f>+K33+K34+K35</f>
        <v>1176.6600000000001</v>
      </c>
      <c r="L36" s="59">
        <f>+L33+L34+L35</f>
        <v>1176.6600000000001</v>
      </c>
      <c r="M36" s="68"/>
      <c r="N36" s="57"/>
      <c r="O36" s="57"/>
      <c r="P36" s="57"/>
      <c r="Q36" s="57"/>
      <c r="R36" s="57"/>
      <c r="S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spans="1:30" s="37" customFormat="1">
      <c r="A37" s="69" t="s">
        <v>93</v>
      </c>
      <c r="B37" s="70">
        <f>+ROUND(B36/$B$55,3)</f>
        <v>0.36899999999999999</v>
      </c>
      <c r="C37" s="70">
        <f>+ROUND(C36/$C$55,3)</f>
        <v>0.38700000000000001</v>
      </c>
      <c r="D37" s="70">
        <f>+ROUND(D36/$D$55,3)</f>
        <v>0.34300000000000003</v>
      </c>
      <c r="E37" s="70">
        <f>+ROUND(E36/$E$55,3)</f>
        <v>0.27600000000000002</v>
      </c>
      <c r="F37" s="70">
        <f>+ROUND(F36/$F$55,3)</f>
        <v>0.16500000000000001</v>
      </c>
      <c r="G37" s="70">
        <f>+ROUND(G36/$G$55,3)</f>
        <v>0.182</v>
      </c>
      <c r="H37" s="70">
        <f>+ROUND(H36/$H$55,3)</f>
        <v>0.24199999999999999</v>
      </c>
      <c r="I37" s="70">
        <f>+ROUND(I36/$I$55,3)</f>
        <v>0.24</v>
      </c>
      <c r="J37" s="70">
        <f>+ROUND(J36/$J$55,3)</f>
        <v>0.24</v>
      </c>
      <c r="K37" s="70">
        <f>+ROUND(K36/$K$55,3)</f>
        <v>0.23899999999999999</v>
      </c>
      <c r="L37" s="70">
        <f>+ROUND(L36/$L$55,2)</f>
        <v>0.24</v>
      </c>
      <c r="M37" s="146"/>
      <c r="N37" s="57"/>
      <c r="O37" s="57"/>
      <c r="P37" s="57"/>
      <c r="Q37" s="57"/>
      <c r="R37" s="57"/>
      <c r="S37" s="57"/>
    </row>
    <row r="38" spans="1:30">
      <c r="A38" s="63" t="s">
        <v>118</v>
      </c>
      <c r="B38" s="46"/>
      <c r="C38" s="46"/>
      <c r="D38" s="46"/>
      <c r="E38" s="46"/>
      <c r="F38" s="33"/>
      <c r="G38" s="38"/>
      <c r="H38" s="38"/>
      <c r="I38" s="38"/>
      <c r="J38" s="38"/>
      <c r="K38" s="38"/>
      <c r="L38" s="38"/>
    </row>
    <row r="39" spans="1:30">
      <c r="A39" s="62" t="s">
        <v>101</v>
      </c>
      <c r="B39" s="46">
        <v>246.1</v>
      </c>
      <c r="C39" s="46">
        <v>416.1</v>
      </c>
      <c r="D39" s="46">
        <v>416.1</v>
      </c>
      <c r="E39" s="46">
        <v>426.1</v>
      </c>
      <c r="F39" s="46">
        <v>426.1</v>
      </c>
      <c r="G39" s="46">
        <v>414.6</v>
      </c>
      <c r="H39" s="46">
        <v>414.6</v>
      </c>
      <c r="I39" s="46">
        <v>414.6</v>
      </c>
      <c r="J39" s="46">
        <v>414.6</v>
      </c>
      <c r="K39" s="46">
        <v>414.6</v>
      </c>
      <c r="L39" s="46">
        <v>414.6</v>
      </c>
      <c r="M39" s="58"/>
    </row>
    <row r="40" spans="1:30">
      <c r="A40" s="62" t="s">
        <v>103</v>
      </c>
      <c r="B40" s="46">
        <v>1</v>
      </c>
      <c r="C40" s="46">
        <v>1</v>
      </c>
      <c r="D40" s="46">
        <v>1.6</v>
      </c>
      <c r="E40" s="46">
        <v>1.6</v>
      </c>
      <c r="F40" s="46">
        <v>1.6</v>
      </c>
      <c r="G40" s="46">
        <v>1.6</v>
      </c>
      <c r="H40" s="46">
        <v>1.6</v>
      </c>
      <c r="I40" s="46">
        <v>1.6700000000000002</v>
      </c>
      <c r="J40" s="46">
        <v>1.6700000000000002</v>
      </c>
      <c r="K40" s="46">
        <v>1.82</v>
      </c>
      <c r="L40" s="46">
        <v>1.82</v>
      </c>
    </row>
    <row r="41" spans="1:30">
      <c r="A41" s="67" t="s">
        <v>105</v>
      </c>
      <c r="B41" s="59">
        <f t="shared" ref="B41:H41" si="10">+B39+B40</f>
        <v>247.1</v>
      </c>
      <c r="C41" s="59">
        <f t="shared" si="10"/>
        <v>417.1</v>
      </c>
      <c r="D41" s="59">
        <f t="shared" si="10"/>
        <v>417.70000000000005</v>
      </c>
      <c r="E41" s="59">
        <f t="shared" si="10"/>
        <v>427.70000000000005</v>
      </c>
      <c r="F41" s="59">
        <f t="shared" si="10"/>
        <v>427.70000000000005</v>
      </c>
      <c r="G41" s="59">
        <f t="shared" si="10"/>
        <v>416.20000000000005</v>
      </c>
      <c r="H41" s="59">
        <f t="shared" si="10"/>
        <v>416.20000000000005</v>
      </c>
      <c r="I41" s="59">
        <f>+I39+I40</f>
        <v>416.27000000000004</v>
      </c>
      <c r="J41" s="59">
        <f>+J39+J40</f>
        <v>416.27000000000004</v>
      </c>
      <c r="K41" s="59">
        <f>+K39+K40</f>
        <v>416.42</v>
      </c>
      <c r="L41" s="59">
        <f>+L39+L40</f>
        <v>416.42</v>
      </c>
      <c r="M41" s="39"/>
    </row>
    <row r="42" spans="1:30">
      <c r="A42" s="69" t="s">
        <v>93</v>
      </c>
      <c r="B42" s="70">
        <f>+ROUND(B41/$B$55,3)</f>
        <v>8.5000000000000006E-2</v>
      </c>
      <c r="C42" s="70">
        <f>+ROUND(C41/$C$55,3)</f>
        <v>0.127</v>
      </c>
      <c r="D42" s="70">
        <f>+ROUND(D41/$D$55,3)</f>
        <v>0.112</v>
      </c>
      <c r="E42" s="70">
        <f>+ROUND(E41/$E$55,3)</f>
        <v>0.107</v>
      </c>
      <c r="F42" s="70">
        <f>+ROUND(F41/$F$55,3)</f>
        <v>0.109</v>
      </c>
      <c r="G42" s="70">
        <f>+ROUND(G41/$G$55,3)</f>
        <v>9.1999999999999998E-2</v>
      </c>
      <c r="H42" s="70">
        <f>+ROUND(H41/$H$55,3)</f>
        <v>8.5000000000000006E-2</v>
      </c>
      <c r="I42" s="70">
        <f>+ROUND(I41/$I$55,3)</f>
        <v>8.5000000000000006E-2</v>
      </c>
      <c r="J42" s="70">
        <f>+ROUND(J41/$J$55,3)</f>
        <v>8.5000000000000006E-2</v>
      </c>
      <c r="K42" s="70">
        <f>+ROUND(K41/$K$55,3)</f>
        <v>8.5000000000000006E-2</v>
      </c>
      <c r="L42" s="70">
        <f>+ROUND(L41/$L$55,2)</f>
        <v>0.08</v>
      </c>
      <c r="M42" s="147"/>
    </row>
    <row r="43" spans="1:30">
      <c r="A43" s="63" t="s">
        <v>114</v>
      </c>
      <c r="B43" s="46"/>
      <c r="C43" s="46"/>
      <c r="D43" s="46"/>
      <c r="E43" s="46"/>
      <c r="F43" s="46"/>
      <c r="G43" s="38"/>
      <c r="H43" s="38"/>
      <c r="I43" s="38"/>
      <c r="J43" s="38"/>
      <c r="K43" s="38"/>
      <c r="L43" s="38"/>
    </row>
    <row r="44" spans="1:30">
      <c r="A44" s="62" t="s">
        <v>106</v>
      </c>
      <c r="B44" s="46">
        <v>1538</v>
      </c>
      <c r="C44" s="46">
        <v>1538</v>
      </c>
      <c r="D44" s="46">
        <v>1538</v>
      </c>
      <c r="E44" s="46">
        <v>1538</v>
      </c>
      <c r="F44" s="46">
        <v>1538</v>
      </c>
      <c r="G44" s="46">
        <v>1538</v>
      </c>
      <c r="H44" s="46">
        <v>1538</v>
      </c>
      <c r="I44" s="46">
        <v>1538</v>
      </c>
      <c r="J44" s="46">
        <v>1538</v>
      </c>
      <c r="K44" s="46">
        <v>1538</v>
      </c>
      <c r="L44" s="46">
        <v>1538</v>
      </c>
    </row>
    <row r="45" spans="1:30">
      <c r="A45" s="67" t="s">
        <v>107</v>
      </c>
      <c r="B45" s="59">
        <f t="shared" ref="B45:H45" si="11">+B44</f>
        <v>1538</v>
      </c>
      <c r="C45" s="59">
        <f t="shared" si="11"/>
        <v>1538</v>
      </c>
      <c r="D45" s="59">
        <f t="shared" si="11"/>
        <v>1538</v>
      </c>
      <c r="E45" s="59">
        <f t="shared" si="11"/>
        <v>1538</v>
      </c>
      <c r="F45" s="59">
        <f t="shared" si="11"/>
        <v>1538</v>
      </c>
      <c r="G45" s="59">
        <f t="shared" si="11"/>
        <v>1538</v>
      </c>
      <c r="H45" s="59">
        <f t="shared" si="11"/>
        <v>1538</v>
      </c>
      <c r="I45" s="59">
        <f>+I44</f>
        <v>1538</v>
      </c>
      <c r="J45" s="59">
        <f>+J44</f>
        <v>1538</v>
      </c>
      <c r="K45" s="59">
        <f>+K44</f>
        <v>1538</v>
      </c>
      <c r="L45" s="59">
        <f>+L44</f>
        <v>1538</v>
      </c>
    </row>
    <row r="46" spans="1:30">
      <c r="A46" s="69" t="s">
        <v>93</v>
      </c>
      <c r="B46" s="70">
        <f>+ROUND(B45/$B$55,3)</f>
        <v>0.52800000000000002</v>
      </c>
      <c r="C46" s="70">
        <f>+ROUND(C45/$C$55,3)</f>
        <v>0.46700000000000003</v>
      </c>
      <c r="D46" s="70">
        <f>+ROUND(D45/$D$55,3)</f>
        <v>0.41399999999999998</v>
      </c>
      <c r="E46" s="70">
        <f>+ROUND(E45/$E$55,3)</f>
        <v>0.38600000000000001</v>
      </c>
      <c r="F46" s="70">
        <f>+ROUND(F45/$F$55,3)</f>
        <v>0.39300000000000002</v>
      </c>
      <c r="G46" s="70">
        <f>+ROUND(G45/$G$55,3)</f>
        <v>0.33900000000000002</v>
      </c>
      <c r="H46" s="70">
        <f>+ROUND(H45/$H$55,3)</f>
        <v>0.314</v>
      </c>
      <c r="I46" s="70">
        <f>+ROUND(I45/$I$55,3)</f>
        <v>0.314</v>
      </c>
      <c r="J46" s="70">
        <f>+ROUND(J45/$J$55,3)</f>
        <v>0.314</v>
      </c>
      <c r="K46" s="70">
        <f>+ROUND(K45/$K$55,3)</f>
        <v>0.313</v>
      </c>
      <c r="L46" s="70">
        <f>+ROUND(L45/$L$55,2)</f>
        <v>0.31</v>
      </c>
      <c r="M46" s="146"/>
    </row>
    <row r="47" spans="1:30">
      <c r="A47" s="63" t="s">
        <v>4</v>
      </c>
      <c r="B47" s="46"/>
      <c r="C47" s="46"/>
      <c r="D47" s="46"/>
      <c r="E47" s="46"/>
      <c r="F47" s="46"/>
      <c r="G47" s="38"/>
      <c r="H47" s="38"/>
      <c r="I47" s="38"/>
      <c r="J47" s="38"/>
      <c r="K47" s="38"/>
      <c r="L47" s="38"/>
    </row>
    <row r="48" spans="1:30">
      <c r="A48" s="62" t="s">
        <v>108</v>
      </c>
      <c r="B48" s="46">
        <v>52.604999999999997</v>
      </c>
      <c r="C48" s="46">
        <v>59.41749999999999</v>
      </c>
      <c r="D48" s="46">
        <v>481.3</v>
      </c>
      <c r="E48" s="46">
        <v>856.75549999999998</v>
      </c>
      <c r="F48" s="46">
        <v>1211.4555</v>
      </c>
      <c r="G48" s="46">
        <v>1513.1675</v>
      </c>
      <c r="H48" s="46">
        <v>1513.1675</v>
      </c>
      <c r="I48" s="46">
        <v>1516.4875000000002</v>
      </c>
      <c r="J48" s="46">
        <v>1516.4875000000002</v>
      </c>
      <c r="K48" s="46">
        <v>1516.4875000000002</v>
      </c>
      <c r="L48" s="46">
        <v>1516.4899</v>
      </c>
      <c r="M48" s="58"/>
    </row>
    <row r="49" spans="1:19">
      <c r="A49" s="67" t="s">
        <v>109</v>
      </c>
      <c r="B49" s="59">
        <f t="shared" ref="B49:I49" si="12">+B48</f>
        <v>52.604999999999997</v>
      </c>
      <c r="C49" s="59">
        <f t="shared" si="12"/>
        <v>59.41749999999999</v>
      </c>
      <c r="D49" s="59">
        <f t="shared" si="12"/>
        <v>481.3</v>
      </c>
      <c r="E49" s="59">
        <f t="shared" si="12"/>
        <v>856.75549999999998</v>
      </c>
      <c r="F49" s="59">
        <f t="shared" si="12"/>
        <v>1211.4555</v>
      </c>
      <c r="G49" s="59">
        <f t="shared" si="12"/>
        <v>1513.1675</v>
      </c>
      <c r="H49" s="59">
        <f t="shared" si="12"/>
        <v>1513.1675</v>
      </c>
      <c r="I49" s="59">
        <f t="shared" si="12"/>
        <v>1516.4875000000002</v>
      </c>
      <c r="J49" s="59">
        <f>+J48</f>
        <v>1516.4875000000002</v>
      </c>
      <c r="K49" s="59">
        <f>+K48</f>
        <v>1516.4875000000002</v>
      </c>
      <c r="L49" s="59">
        <f>+L48</f>
        <v>1516.4899</v>
      </c>
      <c r="M49" s="39"/>
    </row>
    <row r="50" spans="1:19">
      <c r="A50" s="69" t="s">
        <v>93</v>
      </c>
      <c r="B50" s="70">
        <f>+ROUND(B49/$B$55,2)</f>
        <v>0.02</v>
      </c>
      <c r="C50" s="70">
        <f>+ROUND(C49/$C$55,2)</f>
        <v>0.02</v>
      </c>
      <c r="D50" s="70">
        <f>+ROUND(D49/$D$55,2)</f>
        <v>0.13</v>
      </c>
      <c r="E50" s="70">
        <f>+ROUND(E49/$E$55,2)</f>
        <v>0.21</v>
      </c>
      <c r="F50" s="70">
        <f>+ROUND(F49/$F$55,2)</f>
        <v>0.31</v>
      </c>
      <c r="G50" s="70">
        <f>+ROUND(G49/$G$55,2)</f>
        <v>0.33</v>
      </c>
      <c r="H50" s="70">
        <f>+ROUND(H49/$H$55,2)</f>
        <v>0.31</v>
      </c>
      <c r="I50" s="70">
        <f>+ROUND(I49/$I$55,2)</f>
        <v>0.31</v>
      </c>
      <c r="J50" s="70">
        <f>+ROUND(J49/$J$55,3)</f>
        <v>0.309</v>
      </c>
      <c r="K50" s="70">
        <f>+ROUND(K49/$K$55,3)</f>
        <v>0.309</v>
      </c>
      <c r="L50" s="70">
        <f>+ROUND(L49/$L$55,2)</f>
        <v>0.31</v>
      </c>
      <c r="M50" s="146"/>
    </row>
    <row r="51" spans="1:19">
      <c r="A51" s="63" t="s">
        <v>5</v>
      </c>
      <c r="B51" s="46"/>
      <c r="C51" s="46"/>
      <c r="D51" s="46"/>
      <c r="E51" s="46"/>
      <c r="F51" s="46"/>
      <c r="G51" s="38"/>
      <c r="H51" s="38"/>
      <c r="I51" s="38"/>
      <c r="J51" s="38"/>
      <c r="K51" s="38"/>
      <c r="L51" s="38"/>
    </row>
    <row r="52" spans="1:19">
      <c r="A52" s="62" t="s">
        <v>110</v>
      </c>
      <c r="B52" s="46">
        <v>0.608155</v>
      </c>
      <c r="C52" s="46">
        <v>1.5889950000000002</v>
      </c>
      <c r="D52" s="46">
        <v>3.7072700000000012</v>
      </c>
      <c r="E52" s="46">
        <v>64.460779999999986</v>
      </c>
      <c r="F52" s="46">
        <v>88.950339999999983</v>
      </c>
      <c r="G52" s="46">
        <v>242.61836499999993</v>
      </c>
      <c r="H52" s="46">
        <v>248.35694989999996</v>
      </c>
      <c r="I52" s="46">
        <v>253.38835879999991</v>
      </c>
      <c r="J52" s="46">
        <v>257.6397687999999</v>
      </c>
      <c r="K52" s="46">
        <v>266.32317379999989</v>
      </c>
      <c r="L52" s="46">
        <v>279.16023880000006</v>
      </c>
      <c r="M52" s="39"/>
    </row>
    <row r="53" spans="1:19">
      <c r="A53" s="67" t="s">
        <v>111</v>
      </c>
      <c r="B53" s="59">
        <f t="shared" ref="B53:H53" si="13">+B52</f>
        <v>0.608155</v>
      </c>
      <c r="C53" s="59">
        <f t="shared" si="13"/>
        <v>1.5889950000000002</v>
      </c>
      <c r="D53" s="59">
        <f t="shared" si="13"/>
        <v>3.7072700000000012</v>
      </c>
      <c r="E53" s="59">
        <f t="shared" si="13"/>
        <v>64.460779999999986</v>
      </c>
      <c r="F53" s="59">
        <f t="shared" si="13"/>
        <v>88.950339999999983</v>
      </c>
      <c r="G53" s="59">
        <f t="shared" si="13"/>
        <v>242.61836499999993</v>
      </c>
      <c r="H53" s="59">
        <f t="shared" si="13"/>
        <v>248.35694989999996</v>
      </c>
      <c r="I53" s="59">
        <f>+I52</f>
        <v>253.38835879999991</v>
      </c>
      <c r="J53" s="59">
        <f>+J52</f>
        <v>257.6397687999999</v>
      </c>
      <c r="K53" s="59">
        <f>+K52</f>
        <v>266.32317379999989</v>
      </c>
      <c r="L53" s="59">
        <f>+L52</f>
        <v>279.16023880000006</v>
      </c>
    </row>
    <row r="54" spans="1:19">
      <c r="A54" s="69" t="s">
        <v>93</v>
      </c>
      <c r="B54" s="70">
        <f>+ROUND(B53/$B$55,3)</f>
        <v>0</v>
      </c>
      <c r="C54" s="70">
        <f>+ROUND(C53/$C$55,3)</f>
        <v>0</v>
      </c>
      <c r="D54" s="70">
        <f>+ROUND(D53/$D$55,3)</f>
        <v>1E-3</v>
      </c>
      <c r="E54" s="70">
        <f>+ROUND(E53/$E$55,3)</f>
        <v>1.6E-2</v>
      </c>
      <c r="F54" s="70">
        <f>+ROUND(F53/$F$55,3)</f>
        <v>2.3E-2</v>
      </c>
      <c r="G54" s="70">
        <f>+ROUND(G53/$G$55,3)</f>
        <v>5.2999999999999999E-2</v>
      </c>
      <c r="H54" s="70">
        <f>+ROUND(H53/$H$55,3)</f>
        <v>5.0999999999999997E-2</v>
      </c>
      <c r="I54" s="70">
        <f>+ROUND(I53/$I$55,3)</f>
        <v>5.1999999999999998E-2</v>
      </c>
      <c r="J54" s="70">
        <f>+ROUND(J53/$J$55,3)</f>
        <v>5.2999999999999999E-2</v>
      </c>
      <c r="K54" s="70">
        <f>+ROUND(K53/$K$55,3)</f>
        <v>5.3999999999999999E-2</v>
      </c>
      <c r="L54" s="70">
        <f>+ROUND(L53/$L$55,2)</f>
        <v>0.06</v>
      </c>
      <c r="M54" s="147"/>
    </row>
    <row r="55" spans="1:19">
      <c r="A55" s="66" t="s">
        <v>100</v>
      </c>
      <c r="B55" s="59">
        <f t="shared" ref="B55:H55" si="14">+B36+B41+B45+B49+B53</f>
        <v>2914.0431549999998</v>
      </c>
      <c r="C55" s="59">
        <f t="shared" si="14"/>
        <v>3291.0064950000001</v>
      </c>
      <c r="D55" s="59">
        <f t="shared" si="14"/>
        <v>3715.6072700000004</v>
      </c>
      <c r="E55" s="59">
        <f t="shared" si="14"/>
        <v>3988.6162799999997</v>
      </c>
      <c r="F55" s="59">
        <f t="shared" si="14"/>
        <v>3912.80584</v>
      </c>
      <c r="G55" s="59">
        <f t="shared" si="14"/>
        <v>4536.6858650000004</v>
      </c>
      <c r="H55" s="59">
        <f t="shared" si="14"/>
        <v>4902.4244498999997</v>
      </c>
      <c r="I55" s="59">
        <f>+I36+I41+I45+I49+I53</f>
        <v>4900.8058588000004</v>
      </c>
      <c r="J55" s="59">
        <f>+J36+J41+J45+J49+J53</f>
        <v>4905.0572688000002</v>
      </c>
      <c r="K55" s="59">
        <f>+K36+K41+K45+K49+K53</f>
        <v>4913.8906737999996</v>
      </c>
      <c r="L55" s="59">
        <f>+L36+L41+L45+L49+L53</f>
        <v>4926.7301388000005</v>
      </c>
    </row>
    <row r="56" spans="1:19">
      <c r="A56" s="53" t="s">
        <v>93</v>
      </c>
      <c r="B56" s="65">
        <f t="shared" ref="B56:H56" si="15">+B37+B42+B46+B50+B54</f>
        <v>1.002</v>
      </c>
      <c r="C56" s="65">
        <f t="shared" si="15"/>
        <v>1.0010000000000001</v>
      </c>
      <c r="D56" s="65">
        <f t="shared" si="15"/>
        <v>1</v>
      </c>
      <c r="E56" s="65">
        <f t="shared" si="15"/>
        <v>0.995</v>
      </c>
      <c r="F56" s="65">
        <f t="shared" si="15"/>
        <v>1</v>
      </c>
      <c r="G56" s="65">
        <f t="shared" si="15"/>
        <v>0.99600000000000011</v>
      </c>
      <c r="H56" s="65">
        <f t="shared" si="15"/>
        <v>1.002</v>
      </c>
      <c r="I56" s="65">
        <f>+I37+I42+I46+I50+I54</f>
        <v>1.0010000000000001</v>
      </c>
      <c r="J56" s="65">
        <f t="shared" ref="J56:L56" si="16">+J37+J42+J46+J50+J54</f>
        <v>1.0009999999999999</v>
      </c>
      <c r="K56" s="65">
        <f t="shared" si="16"/>
        <v>1</v>
      </c>
      <c r="L56" s="65">
        <f t="shared" si="16"/>
        <v>1</v>
      </c>
    </row>
    <row r="57" spans="1:19">
      <c r="H57" s="39"/>
      <c r="I57" s="39"/>
      <c r="J57" s="39"/>
      <c r="K57" s="39"/>
      <c r="L57" s="39"/>
    </row>
    <row r="58" spans="1:19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61" spans="1:19" ht="15.75">
      <c r="A61" s="35" t="s">
        <v>119</v>
      </c>
      <c r="B61" s="39"/>
      <c r="C61" s="39"/>
      <c r="D61" s="39"/>
      <c r="E61" s="39"/>
      <c r="F61" s="39"/>
      <c r="G61" s="39"/>
      <c r="H61" s="39"/>
      <c r="I61" s="39"/>
      <c r="J61" s="41"/>
      <c r="K61" s="41"/>
      <c r="L61" s="41"/>
      <c r="S61" s="37"/>
    </row>
    <row r="62" spans="1:19">
      <c r="S62" s="40"/>
    </row>
    <row r="63" spans="1:19">
      <c r="A63" s="64" t="s">
        <v>21</v>
      </c>
      <c r="B63" s="43">
        <v>2012</v>
      </c>
      <c r="C63" s="43">
        <v>2013</v>
      </c>
      <c r="D63" s="43">
        <v>2014</v>
      </c>
      <c r="E63" s="43">
        <v>2015</v>
      </c>
      <c r="F63" s="43">
        <v>2016</v>
      </c>
      <c r="G63" s="43">
        <v>2017</v>
      </c>
      <c r="H63" s="43">
        <v>2018</v>
      </c>
      <c r="I63" s="43">
        <v>2019</v>
      </c>
      <c r="J63" s="43">
        <v>2020</v>
      </c>
      <c r="K63" s="43">
        <v>2021</v>
      </c>
      <c r="L63" s="43" t="s">
        <v>173</v>
      </c>
    </row>
    <row r="64" spans="1:19">
      <c r="A64" s="76" t="s">
        <v>112</v>
      </c>
      <c r="B64" s="77">
        <v>3748.3029999999999</v>
      </c>
      <c r="C64" s="77">
        <v>1859.5340000000001</v>
      </c>
      <c r="D64" s="77">
        <v>729.76900000000001</v>
      </c>
      <c r="E64" s="77">
        <v>962.64300000000003</v>
      </c>
      <c r="F64" s="77">
        <v>463.26148372407101</v>
      </c>
      <c r="G64" s="77">
        <v>249.18218852068</v>
      </c>
      <c r="H64" s="77">
        <v>391.35244449211399</v>
      </c>
      <c r="I64" s="77">
        <v>314.66167077844301</v>
      </c>
      <c r="J64" s="77">
        <v>824.85341826129104</v>
      </c>
      <c r="K64" s="77">
        <v>2469.1562761801702</v>
      </c>
      <c r="L64" s="77">
        <v>1316.3194833380037</v>
      </c>
      <c r="N64" s="110"/>
      <c r="O64" s="110"/>
      <c r="P64" s="110"/>
      <c r="Q64" s="110"/>
      <c r="R64" s="110"/>
      <c r="S64" s="110"/>
    </row>
    <row r="65" spans="1:19">
      <c r="A65" s="72" t="s">
        <v>93</v>
      </c>
      <c r="B65" s="61">
        <f t="shared" ref="B65:E65" si="17">+ROUND(B64/B74,3)</f>
        <v>0.35399999999999998</v>
      </c>
      <c r="C65" s="61">
        <f t="shared" si="17"/>
        <v>0.16</v>
      </c>
      <c r="D65" s="61">
        <f t="shared" si="17"/>
        <v>5.6000000000000001E-2</v>
      </c>
      <c r="E65" s="61">
        <f t="shared" si="17"/>
        <v>7.0000000000000007E-2</v>
      </c>
      <c r="F65" s="61">
        <f>+ROUND(F64/F74,3)</f>
        <v>3.3000000000000002E-2</v>
      </c>
      <c r="G65" s="61">
        <f t="shared" ref="G65:I65" si="18">+ROUND(G64/G74,3)</f>
        <v>1.7000000000000001E-2</v>
      </c>
      <c r="H65" s="61">
        <f t="shared" si="18"/>
        <v>2.7E-2</v>
      </c>
      <c r="I65" s="61">
        <f t="shared" si="18"/>
        <v>0.02</v>
      </c>
      <c r="J65" s="61">
        <f>+ROUND(J64/J74,2)</f>
        <v>0.06</v>
      </c>
      <c r="K65" s="61">
        <f>+ROUND(K64/K74,2)</f>
        <v>0.15</v>
      </c>
      <c r="L65" s="61">
        <f>+ROUND(L64/L74,2)</f>
        <v>0.09</v>
      </c>
      <c r="N65" s="110"/>
      <c r="O65" s="110"/>
      <c r="P65" s="110"/>
      <c r="Q65" s="110"/>
      <c r="R65" s="110"/>
      <c r="S65" s="110"/>
    </row>
    <row r="66" spans="1:19">
      <c r="A66" s="71" t="s">
        <v>113</v>
      </c>
      <c r="B66" s="49">
        <v>1313.7760000000001</v>
      </c>
      <c r="C66" s="49">
        <v>1447.9580000000001</v>
      </c>
      <c r="D66" s="49">
        <v>1893.2670000000001</v>
      </c>
      <c r="E66" s="49">
        <v>2388.3649999999998</v>
      </c>
      <c r="F66" s="49">
        <v>2432.721</v>
      </c>
      <c r="G66" s="49">
        <v>2553.1390000000001</v>
      </c>
      <c r="H66" s="49">
        <v>2529.4789999999998</v>
      </c>
      <c r="I66" s="49">
        <v>2491.3117293174209</v>
      </c>
      <c r="J66" s="49">
        <v>2700.8004755601</v>
      </c>
      <c r="K66" s="49">
        <v>2736.6584844765398</v>
      </c>
      <c r="L66" s="49">
        <v>2437.4689194884372</v>
      </c>
      <c r="N66" s="110"/>
      <c r="O66" s="110"/>
      <c r="P66" s="110"/>
      <c r="Q66" s="110"/>
      <c r="R66" s="110"/>
      <c r="S66" s="110"/>
    </row>
    <row r="67" spans="1:19">
      <c r="A67" s="72" t="s">
        <v>93</v>
      </c>
      <c r="B67" s="61">
        <f t="shared" ref="B67:E67" si="19">+ROUND(B66/B74,3)</f>
        <v>0.124</v>
      </c>
      <c r="C67" s="61">
        <f t="shared" si="19"/>
        <v>0.124</v>
      </c>
      <c r="D67" s="61">
        <f t="shared" si="19"/>
        <v>0.14599999999999999</v>
      </c>
      <c r="E67" s="61">
        <f t="shared" si="19"/>
        <v>0.17399999999999999</v>
      </c>
      <c r="F67" s="61">
        <f>+ROUND(F66/F74,3)</f>
        <v>0.17499999999999999</v>
      </c>
      <c r="G67" s="61">
        <f t="shared" ref="G67:I67" si="20">+ROUND(G66/G74,3)</f>
        <v>0.17799999999999999</v>
      </c>
      <c r="H67" s="61">
        <f t="shared" si="20"/>
        <v>0.17299999999999999</v>
      </c>
      <c r="I67" s="61">
        <f t="shared" si="20"/>
        <v>0.155</v>
      </c>
      <c r="J67" s="61">
        <f>+ROUND(J66/J74,2)</f>
        <v>0.2</v>
      </c>
      <c r="K67" s="61">
        <f>+ROUND(K66/K74,2)</f>
        <v>0.17</v>
      </c>
      <c r="L67" s="61">
        <f>+ROUND(L66/L74,2)</f>
        <v>0.17</v>
      </c>
      <c r="N67" s="110"/>
      <c r="O67" s="110"/>
      <c r="P67" s="110"/>
      <c r="Q67" s="110"/>
      <c r="R67" s="110"/>
      <c r="S67" s="110"/>
    </row>
    <row r="68" spans="1:19">
      <c r="A68" s="71" t="s">
        <v>114</v>
      </c>
      <c r="B68" s="49">
        <v>5420.8770000000004</v>
      </c>
      <c r="C68" s="49">
        <v>8205.9169999999995</v>
      </c>
      <c r="D68" s="49">
        <v>9649.1299999999992</v>
      </c>
      <c r="E68" s="49">
        <v>8265.9920000000002</v>
      </c>
      <c r="F68" s="49">
        <v>7842.2370000000001</v>
      </c>
      <c r="G68" s="49">
        <v>7517.857</v>
      </c>
      <c r="H68" s="49">
        <v>6556.625</v>
      </c>
      <c r="I68" s="49">
        <v>8108.2749999999996</v>
      </c>
      <c r="J68" s="49">
        <v>4093.9425000000001</v>
      </c>
      <c r="K68" s="49">
        <v>5272.8275995300501</v>
      </c>
      <c r="L68" s="135">
        <v>5688.716790665153</v>
      </c>
      <c r="N68" s="110"/>
      <c r="O68" s="110"/>
      <c r="P68" s="110"/>
      <c r="Q68" s="110"/>
      <c r="R68" s="110"/>
      <c r="S68" s="110"/>
    </row>
    <row r="69" spans="1:19">
      <c r="A69" s="72" t="s">
        <v>93</v>
      </c>
      <c r="B69" s="61">
        <f t="shared" ref="B69:E69" si="21">+ROUND(B68/B74,3)</f>
        <v>0.51200000000000001</v>
      </c>
      <c r="C69" s="61">
        <f t="shared" si="21"/>
        <v>0.70399999999999996</v>
      </c>
      <c r="D69" s="61">
        <f t="shared" si="21"/>
        <v>0.74199999999999999</v>
      </c>
      <c r="E69" s="61">
        <f t="shared" si="21"/>
        <v>0.60199999999999998</v>
      </c>
      <c r="F69" s="61">
        <f>+ROUND(F68/F74,3)</f>
        <v>0.56499999999999995</v>
      </c>
      <c r="G69" s="61">
        <f t="shared" ref="G69:I69" si="22">+ROUND(G68/G74,3)</f>
        <v>0.52300000000000002</v>
      </c>
      <c r="H69" s="61">
        <f t="shared" si="22"/>
        <v>0.44800000000000001</v>
      </c>
      <c r="I69" s="61">
        <f t="shared" si="22"/>
        <v>0.504</v>
      </c>
      <c r="J69" s="61">
        <f>+ROUND(J68/J74,2)</f>
        <v>0.3</v>
      </c>
      <c r="K69" s="61">
        <f>+ROUND(K68/K74,2)</f>
        <v>0.33</v>
      </c>
      <c r="L69" s="136">
        <f>+ROUND(L68/L74,2)</f>
        <v>0.39</v>
      </c>
      <c r="N69" s="110"/>
      <c r="O69" s="110"/>
      <c r="P69" s="110"/>
      <c r="Q69" s="110"/>
      <c r="R69" s="110"/>
      <c r="S69" s="110"/>
    </row>
    <row r="70" spans="1:19">
      <c r="A70" s="71" t="s">
        <v>4</v>
      </c>
      <c r="B70" s="49">
        <v>112.456</v>
      </c>
      <c r="C70" s="49">
        <v>144.054</v>
      </c>
      <c r="D70" s="49">
        <v>732.66800000000001</v>
      </c>
      <c r="E70" s="49">
        <v>2065.1179999999999</v>
      </c>
      <c r="F70" s="49">
        <v>2994.348</v>
      </c>
      <c r="G70" s="49">
        <v>3774.4760000000001</v>
      </c>
      <c r="H70" s="49">
        <v>4732.2110000000002</v>
      </c>
      <c r="I70" s="49">
        <v>4752.3552926928569</v>
      </c>
      <c r="J70" s="49">
        <v>5475.5010591330001</v>
      </c>
      <c r="K70" s="49">
        <v>4991.3087214999996</v>
      </c>
      <c r="L70" s="49">
        <v>4782.5850144999995</v>
      </c>
      <c r="N70" s="110"/>
      <c r="O70" s="110"/>
      <c r="P70" s="110"/>
      <c r="Q70" s="110"/>
      <c r="R70" s="110"/>
      <c r="S70" s="110"/>
    </row>
    <row r="71" spans="1:19">
      <c r="A71" s="72" t="s">
        <v>93</v>
      </c>
      <c r="B71" s="61">
        <f t="shared" ref="B71:E71" si="23">+ROUND(B70/B74,3)</f>
        <v>1.0999999999999999E-2</v>
      </c>
      <c r="C71" s="61">
        <f t="shared" si="23"/>
        <v>1.2E-2</v>
      </c>
      <c r="D71" s="61">
        <f t="shared" si="23"/>
        <v>5.6000000000000001E-2</v>
      </c>
      <c r="E71" s="61">
        <f t="shared" si="23"/>
        <v>0.15</v>
      </c>
      <c r="F71" s="61">
        <f>+ROUND(F70/F74,3)</f>
        <v>0.216</v>
      </c>
      <c r="G71" s="61">
        <f t="shared" ref="G71:I71" si="24">+ROUND(G70/G74,3)</f>
        <v>0.26300000000000001</v>
      </c>
      <c r="H71" s="61">
        <f t="shared" si="24"/>
        <v>0.32400000000000001</v>
      </c>
      <c r="I71" s="61">
        <f t="shared" si="24"/>
        <v>0.29499999999999998</v>
      </c>
      <c r="J71" s="61">
        <f>+ROUND(J70/J74,2)</f>
        <v>0.4</v>
      </c>
      <c r="K71" s="61">
        <f>+ROUNDUP(K70/K74,2)</f>
        <v>0.32</v>
      </c>
      <c r="L71" s="61">
        <f>+ROUND(L70/L74,2)</f>
        <v>0.32</v>
      </c>
      <c r="N71" s="110"/>
      <c r="O71" s="110"/>
      <c r="P71" s="110"/>
      <c r="Q71" s="110"/>
      <c r="R71" s="110"/>
      <c r="S71" s="110"/>
    </row>
    <row r="72" spans="1:19">
      <c r="A72" s="71" t="s">
        <v>5</v>
      </c>
      <c r="B72" s="49"/>
      <c r="C72" s="49"/>
      <c r="D72" s="49">
        <v>3.427</v>
      </c>
      <c r="E72" s="49">
        <v>48.694000000000003</v>
      </c>
      <c r="F72" s="49">
        <v>151.911</v>
      </c>
      <c r="G72" s="49">
        <v>268.55799999999999</v>
      </c>
      <c r="H72" s="49">
        <v>413.55192345596498</v>
      </c>
      <c r="I72" s="49">
        <v>423.5232429536</v>
      </c>
      <c r="J72" s="49">
        <v>462.05012299600003</v>
      </c>
      <c r="K72" s="49">
        <v>483.44406445729999</v>
      </c>
      <c r="L72" s="49">
        <v>502.12275565186007</v>
      </c>
      <c r="N72" s="110"/>
      <c r="O72" s="110"/>
      <c r="P72" s="110"/>
      <c r="Q72" s="110"/>
      <c r="R72" s="110"/>
      <c r="S72" s="110"/>
    </row>
    <row r="73" spans="1:19">
      <c r="A73" s="78" t="s">
        <v>93</v>
      </c>
      <c r="B73" s="79"/>
      <c r="C73" s="80"/>
      <c r="D73" s="80">
        <f t="shared" ref="D73:E73" si="25">+ROUND(D72/D74,3)</f>
        <v>0</v>
      </c>
      <c r="E73" s="80">
        <f t="shared" si="25"/>
        <v>4.0000000000000001E-3</v>
      </c>
      <c r="F73" s="80">
        <f>+ROUND(F72/F74,3)</f>
        <v>1.0999999999999999E-2</v>
      </c>
      <c r="G73" s="80">
        <f t="shared" ref="G73:I73" si="26">+ROUND(G72/G74,3)</f>
        <v>1.9E-2</v>
      </c>
      <c r="H73" s="80">
        <f t="shared" si="26"/>
        <v>2.8000000000000001E-2</v>
      </c>
      <c r="I73" s="80">
        <f t="shared" si="26"/>
        <v>2.5999999999999999E-2</v>
      </c>
      <c r="J73" s="80">
        <f>+ROUND(J72/J74,2)</f>
        <v>0.03</v>
      </c>
      <c r="K73" s="80">
        <f>+ROUND(K72/K74,2)</f>
        <v>0.03</v>
      </c>
      <c r="L73" s="80">
        <f>+ROUND(L72/L74,2)</f>
        <v>0.03</v>
      </c>
      <c r="N73" s="110"/>
      <c r="O73" s="110"/>
      <c r="P73" s="110"/>
      <c r="Q73" s="110"/>
      <c r="R73" s="110"/>
      <c r="S73" s="110"/>
    </row>
    <row r="74" spans="1:19">
      <c r="A74" s="73" t="s">
        <v>115</v>
      </c>
      <c r="B74" s="60">
        <f t="shared" ref="B74:C74" si="27">+B64+B66+B68+B70</f>
        <v>10595.412</v>
      </c>
      <c r="C74" s="60">
        <f t="shared" si="27"/>
        <v>11657.463</v>
      </c>
      <c r="D74" s="60">
        <f>+D64+D66+D68+D70+D72</f>
        <v>13008.260999999999</v>
      </c>
      <c r="E74" s="60">
        <f>+E64+E66+E68+E70+E72</f>
        <v>13730.812</v>
      </c>
      <c r="F74" s="60">
        <f t="shared" ref="F74:K74" si="28">+F64+F66+F68+F70+F72</f>
        <v>13884.478483724071</v>
      </c>
      <c r="G74" s="60">
        <f t="shared" si="28"/>
        <v>14363.21218852068</v>
      </c>
      <c r="H74" s="60">
        <f t="shared" si="28"/>
        <v>14623.219367948081</v>
      </c>
      <c r="I74" s="60">
        <f t="shared" si="28"/>
        <v>16090.126935742321</v>
      </c>
      <c r="J74" s="60">
        <f t="shared" ref="J74" si="29">+J64+J66+J68+J70+J72</f>
        <v>13557.147575950392</v>
      </c>
      <c r="K74" s="60">
        <f t="shared" si="28"/>
        <v>15953.395146144061</v>
      </c>
      <c r="L74" s="60">
        <f t="shared" ref="L74" si="30">+L64+L66+L68+L70+L72</f>
        <v>14727.212963643455</v>
      </c>
      <c r="N74" s="110"/>
      <c r="O74" s="110"/>
      <c r="P74" s="110"/>
      <c r="Q74" s="110"/>
      <c r="R74" s="110"/>
      <c r="S74" s="110"/>
    </row>
    <row r="75" spans="1:19">
      <c r="A75" s="74" t="s">
        <v>93</v>
      </c>
      <c r="B75" s="75">
        <f t="shared" ref="B75:F75" si="31">+B65+B67+B69+B71+B73</f>
        <v>1.0009999999999999</v>
      </c>
      <c r="C75" s="75">
        <f t="shared" si="31"/>
        <v>1</v>
      </c>
      <c r="D75" s="75">
        <f t="shared" ref="D75" si="32">+D65+D67+D69+D71+D73</f>
        <v>1</v>
      </c>
      <c r="E75" s="75">
        <f t="shared" si="31"/>
        <v>1</v>
      </c>
      <c r="F75" s="75">
        <f t="shared" si="31"/>
        <v>0.99999999999999989</v>
      </c>
      <c r="G75" s="75">
        <f t="shared" ref="G75:L75" si="33">+G65+G67+G69+G71+G73</f>
        <v>1</v>
      </c>
      <c r="H75" s="75">
        <f t="shared" si="33"/>
        <v>1</v>
      </c>
      <c r="I75" s="75">
        <f t="shared" si="33"/>
        <v>1</v>
      </c>
      <c r="J75" s="75">
        <f t="shared" si="33"/>
        <v>0.9900000000000001</v>
      </c>
      <c r="K75" s="75">
        <f t="shared" si="33"/>
        <v>1</v>
      </c>
      <c r="L75" s="75">
        <f t="shared" si="33"/>
        <v>1</v>
      </c>
      <c r="N75" s="110"/>
      <c r="O75" s="110"/>
      <c r="P75" s="110"/>
      <c r="Q75" s="110"/>
      <c r="R75" s="110"/>
      <c r="S75" s="110"/>
    </row>
    <row r="77" spans="1:19"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</row>
    <row r="79" spans="1:19">
      <c r="K79" s="160" t="s">
        <v>173</v>
      </c>
      <c r="L79" s="160"/>
    </row>
    <row r="80" spans="1:19">
      <c r="A80" s="64" t="s">
        <v>21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4" t="s">
        <v>163</v>
      </c>
      <c r="L80" s="43" t="s">
        <v>166</v>
      </c>
    </row>
    <row r="81" spans="1:13">
      <c r="A81" s="76" t="s">
        <v>112</v>
      </c>
      <c r="B81" s="86"/>
      <c r="C81" s="86"/>
      <c r="D81" s="86"/>
      <c r="E81" s="86"/>
      <c r="F81" s="86"/>
      <c r="G81" s="86"/>
      <c r="H81" s="86"/>
      <c r="I81" s="86"/>
      <c r="J81" s="86"/>
      <c r="K81" s="137">
        <v>1063.0770017071936</v>
      </c>
      <c r="L81" s="137">
        <v>228.02269999999999</v>
      </c>
    </row>
    <row r="82" spans="1:13">
      <c r="A82" s="71" t="s">
        <v>113</v>
      </c>
      <c r="K82" s="135">
        <v>2407.3701061790639</v>
      </c>
      <c r="L82" s="135">
        <v>0.3543</v>
      </c>
    </row>
    <row r="83" spans="1:13">
      <c r="A83" s="71" t="s">
        <v>162</v>
      </c>
      <c r="K83" s="135">
        <v>4629.7684176651537</v>
      </c>
      <c r="L83" s="135">
        <v>976.50209999999993</v>
      </c>
    </row>
    <row r="84" spans="1:13">
      <c r="A84" s="57" t="s">
        <v>4</v>
      </c>
      <c r="K84" s="135">
        <v>4714.9367904999999</v>
      </c>
      <c r="L84" s="135">
        <v>0</v>
      </c>
    </row>
    <row r="85" spans="1:13">
      <c r="A85" s="57" t="s">
        <v>5</v>
      </c>
      <c r="K85" s="135">
        <v>495.78073465186009</v>
      </c>
      <c r="L85" s="135">
        <v>0</v>
      </c>
    </row>
    <row r="86" spans="1:13">
      <c r="A86" s="130" t="s">
        <v>198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8"/>
      <c r="L86" s="139">
        <v>211.4007</v>
      </c>
    </row>
    <row r="87" spans="1:13">
      <c r="A87" s="108" t="s">
        <v>199</v>
      </c>
      <c r="K87" s="37">
        <f>SUM(K81:K86)</f>
        <v>13310.933050703272</v>
      </c>
      <c r="L87" s="37">
        <f>SUM(L81:L86)</f>
        <v>1416.2797999999998</v>
      </c>
    </row>
    <row r="90" spans="1:13" ht="11.25" customHeight="1"/>
    <row r="91" spans="1:13" ht="15.75">
      <c r="A91" s="34" t="s">
        <v>161</v>
      </c>
    </row>
    <row r="93" spans="1:13">
      <c r="A93" s="81"/>
      <c r="B93" s="43">
        <v>2012</v>
      </c>
      <c r="C93" s="43">
        <v>2013</v>
      </c>
      <c r="D93" s="43">
        <v>2014</v>
      </c>
      <c r="E93" s="43">
        <v>2015</v>
      </c>
      <c r="F93" s="43">
        <v>2016</v>
      </c>
      <c r="G93" s="43">
        <v>2017</v>
      </c>
      <c r="H93" s="43">
        <v>2018</v>
      </c>
      <c r="I93" s="43">
        <v>2019</v>
      </c>
      <c r="J93" s="43">
        <v>2020</v>
      </c>
      <c r="K93" s="43">
        <v>2021</v>
      </c>
      <c r="L93" s="43" t="s">
        <v>173</v>
      </c>
    </row>
    <row r="94" spans="1:13">
      <c r="A94" s="85" t="s">
        <v>121</v>
      </c>
      <c r="B94" s="86">
        <v>823.8</v>
      </c>
      <c r="C94" s="86">
        <v>847.2</v>
      </c>
      <c r="D94" s="86">
        <v>871.3</v>
      </c>
      <c r="E94" s="86">
        <v>906.19999999999993</v>
      </c>
      <c r="F94" s="86">
        <v>980.50000000000011</v>
      </c>
      <c r="G94" s="86">
        <v>956.0999999999998</v>
      </c>
      <c r="H94" s="86">
        <v>985.19999999999993</v>
      </c>
      <c r="I94" s="86">
        <v>973.7</v>
      </c>
      <c r="J94" s="86">
        <v>975.80000000000007</v>
      </c>
      <c r="K94" s="86">
        <v>991.69999999999982</v>
      </c>
      <c r="L94" s="83">
        <f>+'Matriz 2022 ktep'!V31</f>
        <v>1008.7999999999998</v>
      </c>
    </row>
    <row r="95" spans="1:13">
      <c r="A95" s="87" t="s">
        <v>122</v>
      </c>
      <c r="B95" s="84">
        <f t="shared" ref="B95:J95" si="34">+B94/0.086</f>
        <v>9579.0697674418607</v>
      </c>
      <c r="C95" s="84">
        <f t="shared" si="34"/>
        <v>9851.1627906976755</v>
      </c>
      <c r="D95" s="84">
        <f t="shared" si="34"/>
        <v>10131.39534883721</v>
      </c>
      <c r="E95" s="84">
        <f t="shared" si="34"/>
        <v>10537.209302325582</v>
      </c>
      <c r="F95" s="84">
        <f t="shared" si="34"/>
        <v>11401.162790697677</v>
      </c>
      <c r="G95" s="84">
        <f t="shared" si="34"/>
        <v>11117.441860465115</v>
      </c>
      <c r="H95" s="84">
        <f t="shared" si="34"/>
        <v>11455.813953488372</v>
      </c>
      <c r="I95" s="84">
        <f t="shared" si="34"/>
        <v>11322.093023255815</v>
      </c>
      <c r="J95" s="84">
        <f t="shared" si="34"/>
        <v>11346.511627906979</v>
      </c>
      <c r="K95" s="84">
        <f>+K94/0.086</f>
        <v>11531.395348837208</v>
      </c>
      <c r="L95" s="84">
        <f>+'Matriz 2022 UF'!V31</f>
        <v>11728.400000000001</v>
      </c>
      <c r="M95" s="84"/>
    </row>
    <row r="96" spans="1:13">
      <c r="A96" s="87"/>
    </row>
    <row r="97" spans="1:13">
      <c r="A97" s="87" t="s">
        <v>146</v>
      </c>
      <c r="B97" s="83">
        <v>3426.4659999999999</v>
      </c>
      <c r="C97" s="83">
        <v>3440.1570000000002</v>
      </c>
      <c r="D97" s="83">
        <v>3453.6909999999998</v>
      </c>
      <c r="E97" s="83">
        <v>3467.0540000000001</v>
      </c>
      <c r="F97" s="83">
        <v>3480.2220000000002</v>
      </c>
      <c r="G97" s="83">
        <v>3493.2049999999999</v>
      </c>
      <c r="H97" s="83">
        <v>3505.9850000000001</v>
      </c>
      <c r="I97" s="83">
        <v>3518.5520000000001</v>
      </c>
      <c r="J97" s="83">
        <v>3530.9119999999998</v>
      </c>
      <c r="K97" s="83">
        <v>3543.0259999999998</v>
      </c>
      <c r="L97" s="83">
        <v>3554.915</v>
      </c>
    </row>
    <row r="98" spans="1:13">
      <c r="A98" s="88" t="s">
        <v>123</v>
      </c>
      <c r="B98" s="82">
        <f t="shared" ref="B98:G98" si="35">+B95/B97*1000</f>
        <v>2795.6120876266859</v>
      </c>
      <c r="C98" s="82">
        <f t="shared" si="35"/>
        <v>2863.5794211420221</v>
      </c>
      <c r="D98" s="82">
        <f t="shared" si="35"/>
        <v>2933.4979153714708</v>
      </c>
      <c r="E98" s="82">
        <f t="shared" si="35"/>
        <v>3039.2400298136636</v>
      </c>
      <c r="F98" s="82">
        <f t="shared" si="35"/>
        <v>3275.9872188319246</v>
      </c>
      <c r="G98" s="82">
        <f t="shared" si="35"/>
        <v>3182.5907327125419</v>
      </c>
      <c r="H98" s="82">
        <v>3108.6931757623292</v>
      </c>
      <c r="I98" s="82">
        <f t="shared" ref="I98" si="36">+I95/I97*1000</f>
        <v>3217.8273969677907</v>
      </c>
      <c r="J98" s="82">
        <f t="shared" ref="J98:K98" si="37">+J95/J97*1000</f>
        <v>3213.4790184255453</v>
      </c>
      <c r="K98" s="82">
        <f t="shared" si="37"/>
        <v>3254.674210360638</v>
      </c>
      <c r="L98" s="82">
        <f t="shared" ref="L98" si="38">+L95/L97*1000</f>
        <v>3299.2068727381675</v>
      </c>
    </row>
    <row r="99" spans="1:13">
      <c r="A99" s="87"/>
    </row>
    <row r="100" spans="1:13">
      <c r="A100" s="87" t="s">
        <v>151</v>
      </c>
      <c r="F100" s="84">
        <v>1733770.0278485757</v>
      </c>
      <c r="G100" s="84">
        <v>1763944.1538018633</v>
      </c>
      <c r="H100" s="84">
        <v>1766695.9066817947</v>
      </c>
      <c r="I100" s="84">
        <v>1779847.7500871224</v>
      </c>
      <c r="J100" s="84">
        <v>1668376.2981199832</v>
      </c>
      <c r="K100" s="84">
        <v>1756409.1556387641</v>
      </c>
      <c r="L100" s="84">
        <v>1842857.4093413241</v>
      </c>
    </row>
    <row r="101" spans="1:13">
      <c r="A101" s="89" t="s">
        <v>153</v>
      </c>
      <c r="B101" s="90"/>
      <c r="C101" s="90"/>
      <c r="D101" s="90"/>
      <c r="E101" s="90"/>
      <c r="F101" s="90">
        <f t="shared" ref="F101:L101" si="39">+F95*1000/F100*1000</f>
        <v>6575.9371817295214</v>
      </c>
      <c r="G101" s="90">
        <f t="shared" si="39"/>
        <v>6302.6042159574472</v>
      </c>
      <c r="H101" s="90">
        <f t="shared" si="39"/>
        <v>6484.3156709434297</v>
      </c>
      <c r="I101" s="90">
        <f t="shared" si="39"/>
        <v>6361.2705203024279</v>
      </c>
      <c r="J101" s="90">
        <f t="shared" si="39"/>
        <v>6800.9307256959009</v>
      </c>
      <c r="K101" s="90">
        <f t="shared" si="39"/>
        <v>6565.3240942276434</v>
      </c>
      <c r="L101" s="90">
        <f t="shared" si="39"/>
        <v>6364.2471417210609</v>
      </c>
    </row>
    <row r="102" spans="1:13">
      <c r="B102" s="58"/>
      <c r="C102" s="144"/>
      <c r="D102" s="144"/>
      <c r="E102" s="144"/>
    </row>
    <row r="103" spans="1:13">
      <c r="A103" s="107" t="s">
        <v>147</v>
      </c>
      <c r="B103" s="84"/>
      <c r="C103" s="84"/>
      <c r="D103" s="84"/>
      <c r="E103" s="84"/>
      <c r="M103" s="84" t="s">
        <v>140</v>
      </c>
    </row>
    <row r="104" spans="1:13">
      <c r="A104" s="145" t="s">
        <v>193</v>
      </c>
    </row>
    <row r="105" spans="1:13">
      <c r="A105" s="108" t="s">
        <v>194</v>
      </c>
    </row>
    <row r="106" spans="1:13">
      <c r="A106" s="108" t="s">
        <v>152</v>
      </c>
    </row>
    <row r="107" spans="1:13">
      <c r="A107" s="108" t="s">
        <v>145</v>
      </c>
    </row>
    <row r="109" spans="1:13" ht="15.75">
      <c r="A109" s="34" t="s">
        <v>170</v>
      </c>
    </row>
    <row r="111" spans="1:13">
      <c r="A111" s="81"/>
      <c r="B111" s="43">
        <v>2012</v>
      </c>
      <c r="C111" s="43">
        <v>2013</v>
      </c>
      <c r="D111" s="43">
        <v>2014</v>
      </c>
      <c r="E111" s="43">
        <v>2015</v>
      </c>
      <c r="F111" s="43">
        <v>2016</v>
      </c>
      <c r="G111" s="43">
        <v>2017</v>
      </c>
      <c r="H111" s="43">
        <v>2018</v>
      </c>
      <c r="I111" s="43">
        <v>2019</v>
      </c>
      <c r="J111" s="43">
        <v>2020</v>
      </c>
      <c r="K111" s="43">
        <v>2021</v>
      </c>
      <c r="L111" s="43" t="s">
        <v>173</v>
      </c>
    </row>
    <row r="112" spans="1:13" ht="18">
      <c r="A112" s="86" t="s">
        <v>195</v>
      </c>
      <c r="B112" s="86">
        <v>2926.451</v>
      </c>
      <c r="C112" s="86">
        <v>1449.106</v>
      </c>
      <c r="D112" s="86">
        <v>544.78</v>
      </c>
      <c r="E112" s="86">
        <v>700.28399999999999</v>
      </c>
      <c r="F112" s="86">
        <v>340.76400000000001</v>
      </c>
      <c r="G112" s="86">
        <v>183.34299999999999</v>
      </c>
      <c r="H112" s="86">
        <v>316.69499999999999</v>
      </c>
      <c r="I112" s="86">
        <v>187.149</v>
      </c>
      <c r="J112" s="86">
        <v>531.11400000000003</v>
      </c>
      <c r="K112" s="86">
        <v>1431.894</v>
      </c>
      <c r="L112" s="86">
        <v>798.90300000000002</v>
      </c>
    </row>
    <row r="113" spans="1:12">
      <c r="A113" s="57" t="s">
        <v>171</v>
      </c>
      <c r="B113" s="84">
        <v>9729.07</v>
      </c>
      <c r="C113" s="84">
        <v>10729.07</v>
      </c>
      <c r="D113" s="84">
        <v>11727.906999999999</v>
      </c>
      <c r="E113" s="84">
        <v>12127.906999999999</v>
      </c>
      <c r="F113" s="84">
        <v>12274.419</v>
      </c>
      <c r="G113" s="84">
        <v>12725.581</v>
      </c>
      <c r="H113" s="84">
        <v>12875.581</v>
      </c>
      <c r="I113" s="84">
        <v>14405.814</v>
      </c>
      <c r="J113" s="84">
        <v>11832.558000000001</v>
      </c>
      <c r="K113" s="84">
        <v>14191.86</v>
      </c>
      <c r="L113" s="84">
        <f>+'Matriz 2022 UF'!V15</f>
        <v>13113.8</v>
      </c>
    </row>
    <row r="114" spans="1:12">
      <c r="A114" s="132" t="s">
        <v>172</v>
      </c>
      <c r="B114" s="133">
        <f>+B112*1000/B113</f>
        <v>300.79452609550555</v>
      </c>
      <c r="C114" s="133">
        <f t="shared" ref="C114:L114" si="40">+C112*1000/C113</f>
        <v>135.06352367912598</v>
      </c>
      <c r="D114" s="133">
        <f t="shared" si="40"/>
        <v>46.451596179949249</v>
      </c>
      <c r="E114" s="133">
        <f t="shared" si="40"/>
        <v>57.741537760802423</v>
      </c>
      <c r="F114" s="133">
        <f t="shared" si="40"/>
        <v>27.76212870034826</v>
      </c>
      <c r="G114" s="133">
        <f t="shared" si="40"/>
        <v>14.407436485611148</v>
      </c>
      <c r="H114" s="133">
        <f t="shared" si="40"/>
        <v>24.596559953294534</v>
      </c>
      <c r="I114" s="133">
        <f t="shared" si="40"/>
        <v>12.99121313103168</v>
      </c>
      <c r="J114" s="133">
        <f t="shared" si="40"/>
        <v>44.885814208559125</v>
      </c>
      <c r="K114" s="133">
        <f t="shared" si="40"/>
        <v>100.89544288063721</v>
      </c>
      <c r="L114" s="133">
        <f t="shared" si="40"/>
        <v>60.920785737162383</v>
      </c>
    </row>
  </sheetData>
  <mergeCells count="1">
    <mergeCell ref="K79:L79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7</vt:i4>
      </vt:variant>
    </vt:vector>
  </HeadingPairs>
  <TitlesOfParts>
    <vt:vector size="11" baseType="lpstr">
      <vt:lpstr>Notas</vt:lpstr>
      <vt:lpstr>Matriz 2022 UF</vt:lpstr>
      <vt:lpstr>Matriz 2022 ktep</vt:lpstr>
      <vt:lpstr>aux</vt:lpstr>
      <vt:lpstr>Figura1</vt:lpstr>
      <vt:lpstr>Figura2</vt:lpstr>
      <vt:lpstr>Figura3</vt:lpstr>
      <vt:lpstr>Figura4</vt:lpstr>
      <vt:lpstr>Figura5</vt:lpstr>
      <vt:lpstr>Figura6</vt:lpstr>
      <vt:lpstr>Figura7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</dc:creator>
  <cp:lastModifiedBy>PEB</cp:lastModifiedBy>
  <cp:lastPrinted>2019-04-05T18:41:41Z</cp:lastPrinted>
  <dcterms:created xsi:type="dcterms:W3CDTF">2015-03-25T15:16:48Z</dcterms:created>
  <dcterms:modified xsi:type="dcterms:W3CDTF">2023-05-17T13:44:08Z</dcterms:modified>
</cp:coreProperties>
</file>